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24795" windowHeight="12525" activeTab="0"/>
  </bookViews>
  <sheets>
    <sheet name="MyCo-Bausteine" sheetId="1" r:id="rId1"/>
    <sheet name="MyCo-Hardware" sheetId="2" r:id="rId2"/>
  </sheets>
  <externalReferences>
    <externalReference r:id="rId5"/>
  </externalReferences>
  <definedNames>
    <definedName name="Euro" localSheetId="0">'[1]Preisliste'!$I$2</definedName>
    <definedName name="Euro" localSheetId="1">'[1]Preisliste'!$I$2</definedName>
    <definedName name="Euro">#REF!</definedName>
    <definedName name="InEuro" localSheetId="0">'[1]Preisliste'!$J$2</definedName>
    <definedName name="InEuro" localSheetId="1">'[1]Preisliste'!$J$2</definedName>
    <definedName name="InEuro">#REF!</definedName>
    <definedName name="MyCo_Bausteine_exkl">'MyCo-Bausteine'!$C$1</definedName>
    <definedName name="MyCo_Bausteine_inkl">'MyCo-Bausteine'!$C$61</definedName>
    <definedName name="MyCo_Hardware_exkl">'MyCo-Hardware'!$C$1</definedName>
    <definedName name="MyCo_Hardware_inkl">'MyCo-Hardware'!$C$54</definedName>
    <definedName name="Titel" localSheetId="0">'MyCo-Bausteine'!#REF!</definedName>
    <definedName name="Titel" localSheetId="1">'MyCo-Hardware'!#REF!</definedName>
    <definedName name="Titel">#REF!</definedName>
  </definedNames>
  <calcPr fullCalcOnLoad="1"/>
</workbook>
</file>

<file path=xl/sharedStrings.xml><?xml version="1.0" encoding="utf-8"?>
<sst xmlns="http://schemas.openxmlformats.org/spreadsheetml/2006/main" count="262" uniqueCount="109">
  <si>
    <t>MyCo-Bausteine exkl. MwSt</t>
  </si>
  <si>
    <t>Es gelten unsere Allgemeinen Geschäftsbedingungen für Verkauf und Dienstleistungen siehe  www.My-Company.at</t>
  </si>
  <si>
    <t>Firmenwortlaut:</t>
  </si>
  <si>
    <t>Anz</t>
  </si>
  <si>
    <t>Art-Nr</t>
  </si>
  <si>
    <t>Artikel</t>
  </si>
  <si>
    <t>Hardware</t>
  </si>
  <si>
    <t>Software</t>
  </si>
  <si>
    <t>Installation</t>
  </si>
  <si>
    <t>pro Monat</t>
  </si>
  <si>
    <t>einmalig</t>
  </si>
  <si>
    <t>monatlich</t>
  </si>
  <si>
    <t>ü</t>
  </si>
  <si>
    <t>MyCo-Internet</t>
  </si>
  <si>
    <t>MyCo-Inet</t>
  </si>
  <si>
    <t>FW, Virus-Scan, PcAw. 2 LAN-Kabel</t>
  </si>
  <si>
    <t>MyCo-Inet+U01</t>
  </si>
  <si>
    <t>ein zusätzlicher User, 1 LAN-Kabel</t>
  </si>
  <si>
    <t>MyCo-Inet+PcR</t>
  </si>
  <si>
    <t>Re-Installation des PCs</t>
  </si>
  <si>
    <t>MyCo-Inet+Sw08G</t>
  </si>
  <si>
    <t>8 Port Gbit-Switch + 8 Lan-Kabel</t>
  </si>
  <si>
    <t>MyCo-Inet+Sw24G</t>
  </si>
  <si>
    <t>24 Port Gbit-Switch + 24 Lan-Kabel</t>
  </si>
  <si>
    <t>MyCo-DS</t>
  </si>
  <si>
    <t>MyCo-DS mit 1 GB inkludiert</t>
  </si>
  <si>
    <t>MyCo-DS mit 3 GB, AI</t>
  </si>
  <si>
    <t>MyCo-DS mit 10x3 GB, AI, DataGen=2x5</t>
  </si>
  <si>
    <t>MyCo-DS mit 10x3+2x10 GB, AI, DataGen=2x5, SysGen=2</t>
  </si>
  <si>
    <t>MyCo-DS mit 10x10 GB, ArcSrv, ServerGen=2x5 + Monitoring</t>
  </si>
  <si>
    <t>MyCo-Web &amp; Mail</t>
  </si>
  <si>
    <t>MyCo-WM-A03</t>
  </si>
  <si>
    <t>3 x eMail-Adressen, IRV-interne Domain</t>
  </si>
  <si>
    <t>MyCo-WM-B03</t>
  </si>
  <si>
    <t>3 x eMail-Adressen, 4 statische Web-Seiten, interne Domain</t>
  </si>
  <si>
    <t>MyCo-WM-C05</t>
  </si>
  <si>
    <t>5 x eMail-Adressen, Web mit CMS, IRV-interne Domain</t>
  </si>
  <si>
    <t>MyCo-WM+I</t>
  </si>
  <si>
    <t>Aufpreis zur individuelle Domain (www.IhrName.at)</t>
  </si>
  <si>
    <t>MyCo-Office</t>
  </si>
  <si>
    <t>Office - Routinen für MS-Word und MS-Excel</t>
  </si>
  <si>
    <t>MyCo-Office+MSS</t>
  </si>
  <si>
    <t>Microsoft Office Small Business</t>
  </si>
  <si>
    <t>MyCo-Office+MSP</t>
  </si>
  <si>
    <t>Microsoft Office Proffessional</t>
  </si>
  <si>
    <t>MyCo-Office+OO</t>
  </si>
  <si>
    <t>Open-Office</t>
  </si>
  <si>
    <t>MyCo-Support</t>
  </si>
  <si>
    <t>MyCo-Support-A045</t>
  </si>
  <si>
    <t>45 Minuten Support / Monat</t>
  </si>
  <si>
    <t>MyCo-Support-A060</t>
  </si>
  <si>
    <t>60 Minuten Support / Monat</t>
  </si>
  <si>
    <t>MyCo-Support-A120</t>
  </si>
  <si>
    <t>120 Minuten Support / Monat</t>
  </si>
  <si>
    <t>MyCo-Support-R045</t>
  </si>
  <si>
    <t>45 Minuten Support on Request</t>
  </si>
  <si>
    <t>Unterschrift:</t>
  </si>
  <si>
    <t>MyCo-Support+S60</t>
  </si>
  <si>
    <t>45 Minuten Support für Nacht, Wochenende und Feiertage</t>
  </si>
  <si>
    <t>Positionen</t>
  </si>
  <si>
    <t>Summe (exkl. MwSt):</t>
  </si>
  <si>
    <t>Version 1.02.02</t>
  </si>
  <si>
    <t>Summe (inkl. MwSt):</t>
  </si>
  <si>
    <t>MyCo-Bausteine inkl. MwSt</t>
  </si>
  <si>
    <t>MyCo-Hardware exkl. MwSt</t>
  </si>
  <si>
    <t>PC</t>
  </si>
  <si>
    <t>MyCo-PCMT2201</t>
  </si>
  <si>
    <t>HP-DC5800, 2.20 GHz, 800 MHz FSB, 1 GB RAM, 
250 GB SATA, 16x DVD±RW, XPP, Media Cardreader</t>
  </si>
  <si>
    <t>MyCo-PCMT2602</t>
  </si>
  <si>
    <t>HP-DC5800, C2D, 2.66 GHz, 1066 MHz FSB, 2 GB RAM, 
250 GB SATA, 16x DVD±RW, XPP, Media Cardreader</t>
  </si>
  <si>
    <t>MyCo-PCMT3002</t>
  </si>
  <si>
    <t>HP-DC5800, C2D, 3,00 GHz, 1333 MHz FSB, 2 GB RAM, 
160 GB SATA, 16x DVD±RW, XPP, Media Cardreader</t>
  </si>
  <si>
    <t>MyCo-PCMT3102</t>
  </si>
  <si>
    <t>HP-DC5800, C2D, 3,16 GHz, 1333 MHz FSB, 2 GB RAM, 
500 GB SATA, 16x DVD±RW, XPP, Media Cardreader</t>
  </si>
  <si>
    <t>TFT - Monitore</t>
  </si>
  <si>
    <t>MyCo-TFTS-A20</t>
  </si>
  <si>
    <t>Samsung 20"=51cm (16:9),   1600x900, 300cd/m², A</t>
  </si>
  <si>
    <t>MyCo-TFTS-D22</t>
  </si>
  <si>
    <t>Samsung 22"=56cm (16:10), 1680x1050, 300cd/m², A+D</t>
  </si>
  <si>
    <t>MyCo-TFTS-H23</t>
  </si>
  <si>
    <t>Samsung 23"=58cm (16:9),   2048x1152, 300cd/m², HDCP</t>
  </si>
  <si>
    <t>MyCo-TFTS-D24</t>
  </si>
  <si>
    <t>Samsung 24"=61cm (16:10), 1920x1200, 300cd/m², HDCP</t>
  </si>
  <si>
    <t>MyCo-TFTS-T26</t>
  </si>
  <si>
    <t>Samsung 26"=66cm (16:10), 1920x1200, 300cd/m², HDMI, TV</t>
  </si>
  <si>
    <t>MyCo-TFTL-T27</t>
  </si>
  <si>
    <t>LG elect. 27"=69cm (16:10), 1920x1080, 300cd/m², HDMI, TV</t>
  </si>
  <si>
    <t>MFP - Drucker</t>
  </si>
  <si>
    <t>Multi-Funktionsgeräte (Drucker/Scanner/Kopierer/FAX)</t>
  </si>
  <si>
    <t>MyCo-MFPS-3170</t>
  </si>
  <si>
    <t>Samsung CLX-3170FN - Color-Laser MFP-A4</t>
  </si>
  <si>
    <t>MyCo-MFPS-3170-TD</t>
  </si>
  <si>
    <t>Samsung CLX-3170FX - Trommel (24.000 Seiten)</t>
  </si>
  <si>
    <t>MyCo-MFPS-3170-TC</t>
  </si>
  <si>
    <t>Samsung CLX-3170FX - Toner cyan/magenta/yellow (1.000 Seiten)</t>
  </si>
  <si>
    <t>MyCo-MFPS-3170-TB</t>
  </si>
  <si>
    <t>Samsung CLX-3170FX - Toner schwarz (1.500 Seiten)</t>
  </si>
  <si>
    <t>MyCo-MFPS-6240</t>
  </si>
  <si>
    <t>Samsung CLX-6240FX - Color-Laser MFP-A4</t>
  </si>
  <si>
    <t>MyCo-MFPS-6240-TD</t>
  </si>
  <si>
    <t>Samsung CLX-6240FX - Trommel (50.000 Seiten)</t>
  </si>
  <si>
    <t>MyCo-MFPS-6240-TC</t>
  </si>
  <si>
    <t>Samsung CLX-6240FX - Toner cyan/magenta/yellow (5.000 Seiten)</t>
  </si>
  <si>
    <t>MyCo-MFPS-6240-TB</t>
  </si>
  <si>
    <t>Samsung CLX-6240FX - Toner schwarz (5.500 Seiten)</t>
  </si>
  <si>
    <t>MyCo-MFPS-6240_P</t>
  </si>
  <si>
    <t>Samsung CLX-6240FX - Papierzuführung 500 Blatt</t>
  </si>
  <si>
    <t>Individuell</t>
  </si>
  <si>
    <t>MyCo-Hardware inkl. MwSt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</si>
</sst>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"/>
    <numFmt numFmtId="165" formatCode="#,##0.0"/>
    <numFmt numFmtId="166" formatCode="&quot;IRV-Space mit&quot;\ #,##0\ &quot;GB&quot;"/>
    <numFmt numFmtId="167" formatCode="&quot;IRV-Space mit&quot;\ #,##0.00\ &quot;GB&quot;"/>
    <numFmt numFmtId="168" formatCode="&quot;INetS-Storage mit&quot;\ #,##0.00\ &quot;GB&quot;"/>
    <numFmt numFmtId="169" formatCode="&quot;INetS-DS-I mit&quot;\ #,##0\ &quot;GB&quot;"/>
    <numFmt numFmtId="170" formatCode="&quot;INetS-DS-I mit&quot;\ #,##0.00\ &quot;GB&quot;"/>
    <numFmt numFmtId="171" formatCode="#,##0.00_ ;[Red]\-#,##0.00\ ;"/>
    <numFmt numFmtId="172" formatCode="&quot;MyCo-DS-A&quot;000"/>
    <numFmt numFmtId="173" formatCode="&quot;MyCo-DS-B&quot;000"/>
    <numFmt numFmtId="174" formatCode="&quot;MyCo-DS-C&quot;000"/>
    <numFmt numFmtId="175" formatCode="&quot;MyCo-DS-D&quot;000"/>
    <numFmt numFmtId="176" formatCode="&quot;MyCo-DS-S&quot;000"/>
    <numFmt numFmtId="177" formatCode="#,##0_ ;[Red]\-#,##0\ ;"/>
    <numFmt numFmtId="178" formatCode="#,##0.00_ ;[Red]\-#,##0.00\ "/>
    <numFmt numFmtId="179" formatCode="#,##0.0000_ ;[Red]\-#,##0.0000\ ;"/>
    <numFmt numFmtId="180" formatCode="#,##0_ ;[Red]\-#,##0\ 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10">
    <font>
      <sz val="10"/>
      <name val="Arial"/>
      <family val="0"/>
    </font>
    <font>
      <b/>
      <sz val="10"/>
      <name val="Avant-Garde"/>
      <family val="0"/>
    </font>
    <font>
      <b/>
      <sz val="12"/>
      <name val="Avant-Garde"/>
      <family val="0"/>
    </font>
    <font>
      <b/>
      <sz val="16"/>
      <name val="Avant-Garde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b/>
      <sz val="24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0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4" fillId="0" borderId="1" applyFont="0" applyFill="0" applyBorder="0" applyProtection="0">
      <alignment/>
    </xf>
    <xf numFmtId="0" fontId="0" fillId="0" borderId="0" applyFont="0" applyFill="0" applyBorder="0" applyProtection="0">
      <alignment horizontal="centerContinuous" vertical="top"/>
    </xf>
    <xf numFmtId="0" fontId="5" fillId="0" borderId="0" applyNumberFormat="0" applyFill="0" applyBorder="0" applyAlignment="0" applyProtection="0"/>
    <xf numFmtId="4" fontId="6" fillId="0" borderId="0" applyFont="0" applyFill="0" applyBorder="0" applyProtection="0">
      <alignment vertical="top"/>
    </xf>
    <xf numFmtId="3" fontId="4" fillId="0" borderId="0" applyFont="0" applyFill="0" applyBorder="0" applyProtection="0">
      <alignment vertical="top"/>
    </xf>
    <xf numFmtId="0" fontId="7" fillId="0" borderId="0" applyNumberFormat="0" applyFill="0" applyBorder="0" applyAlignment="0" applyProtection="0"/>
    <xf numFmtId="9" fontId="4" fillId="0" borderId="0" applyFont="0" applyFill="0" applyBorder="0" applyProtection="0">
      <alignment vertical="top"/>
    </xf>
    <xf numFmtId="4" fontId="8" fillId="0" borderId="2" applyNumberFormat="0" applyFill="0" applyBorder="0" applyAlignment="0" applyProtection="0"/>
    <xf numFmtId="4" fontId="8" fillId="0" borderId="2" applyNumberFormat="0" applyFill="0" applyBorder="0" applyAlignment="0" applyProtection="0"/>
  </cellStyleXfs>
  <cellXfs count="109">
    <xf numFmtId="0" fontId="0" fillId="0" borderId="0" xfId="0" applyAlignment="1">
      <alignment vertical="top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16" applyFont="1" applyAlignment="1">
      <alignment horizontal="left" vertical="top"/>
    </xf>
    <xf numFmtId="0" fontId="8" fillId="0" borderId="0" xfId="0" applyFont="1" applyAlignment="1">
      <alignment vertical="top" wrapText="1"/>
    </xf>
    <xf numFmtId="4" fontId="8" fillId="0" borderId="0" xfId="18" applyFont="1">
      <alignment vertical="top"/>
    </xf>
    <xf numFmtId="0" fontId="0" fillId="0" borderId="0" xfId="0" applyFont="1" applyAlignment="1">
      <alignment horizontal="right"/>
    </xf>
    <xf numFmtId="4" fontId="0" fillId="0" borderId="0" xfId="0" applyNumberFormat="1" applyFont="1" applyBorder="1" applyAlignment="1">
      <alignment horizontal="right" vertical="top" textRotation="180"/>
    </xf>
    <xf numFmtId="4" fontId="0" fillId="0" borderId="0" xfId="0" applyNumberFormat="1" applyFont="1" applyBorder="1" applyAlignment="1">
      <alignment horizontal="right" vertical="top" textRotation="180"/>
    </xf>
    <xf numFmtId="4" fontId="0" fillId="1" borderId="2" xfId="0" applyNumberFormat="1" applyFont="1" applyFill="1" applyBorder="1" applyAlignment="1">
      <alignment horizontal="center"/>
    </xf>
    <xf numFmtId="0" fontId="0" fillId="1" borderId="3" xfId="16" applyFont="1" applyFill="1" applyBorder="1">
      <alignment horizontal="centerContinuous" vertical="top"/>
    </xf>
    <xf numFmtId="4" fontId="0" fillId="1" borderId="3" xfId="0" applyNumberFormat="1" applyFont="1" applyFill="1" applyBorder="1" applyAlignment="1">
      <alignment vertical="top" wrapText="1"/>
    </xf>
    <xf numFmtId="4" fontId="0" fillId="1" borderId="3" xfId="18" applyFont="1" applyFill="1" applyBorder="1">
      <alignment vertical="top"/>
    </xf>
    <xf numFmtId="4" fontId="0" fillId="1" borderId="4" xfId="0" applyNumberFormat="1" applyFont="1" applyFill="1" applyBorder="1" applyAlignment="1">
      <alignment vertical="top" wrapText="1"/>
    </xf>
    <xf numFmtId="4" fontId="0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horizontal="right" vertical="top" textRotation="180"/>
    </xf>
    <xf numFmtId="4" fontId="0" fillId="1" borderId="6" xfId="0" applyNumberFormat="1" applyFont="1" applyFill="1" applyBorder="1" applyAlignment="1">
      <alignment horizontal="right"/>
    </xf>
    <xf numFmtId="0" fontId="8" fillId="0" borderId="0" xfId="16" applyFont="1" applyBorder="1">
      <alignment horizontal="centerContinuous" vertical="top"/>
    </xf>
    <xf numFmtId="4" fontId="8" fillId="0" borderId="0" xfId="23" applyNumberFormat="1" applyFont="1" applyBorder="1" applyAlignment="1">
      <alignment horizontal="center"/>
    </xf>
    <xf numFmtId="4" fontId="8" fillId="0" borderId="0" xfId="23" applyNumberFormat="1" applyFont="1" applyBorder="1" applyAlignment="1">
      <alignment horizontal="left"/>
    </xf>
    <xf numFmtId="4" fontId="8" fillId="0" borderId="0" xfId="23" applyFont="1" applyBorder="1" applyAlignment="1">
      <alignment horizontal="right"/>
    </xf>
    <xf numFmtId="4" fontId="8" fillId="0" borderId="2" xfId="23" applyFont="1" applyBorder="1" applyAlignment="1">
      <alignment horizontal="right"/>
    </xf>
    <xf numFmtId="4" fontId="0" fillId="1" borderId="6" xfId="0" applyNumberFormat="1" applyFont="1" applyFill="1" applyBorder="1" applyAlignment="1">
      <alignment vertical="top" wrapText="1"/>
    </xf>
    <xf numFmtId="4" fontId="0" fillId="1" borderId="6" xfId="0" applyNumberFormat="1" applyFont="1" applyFill="1" applyBorder="1" applyAlignment="1">
      <alignment horizontal="center"/>
    </xf>
    <xf numFmtId="0" fontId="0" fillId="0" borderId="7" xfId="16" applyFont="1" applyBorder="1">
      <alignment horizontal="centerContinuous" vertical="top"/>
    </xf>
    <xf numFmtId="4" fontId="0" fillId="0" borderId="7" xfId="0" applyNumberFormat="1" applyFont="1" applyBorder="1" applyAlignment="1">
      <alignment vertical="top" wrapText="1"/>
    </xf>
    <xf numFmtId="4" fontId="0" fillId="0" borderId="7" xfId="18" applyFont="1" applyBorder="1">
      <alignment vertical="top"/>
    </xf>
    <xf numFmtId="4" fontId="0" fillId="0" borderId="8" xfId="18" applyFont="1" applyBorder="1">
      <alignment vertical="top"/>
    </xf>
    <xf numFmtId="3" fontId="0" fillId="1" borderId="6" xfId="0" applyNumberFormat="1" applyFont="1" applyFill="1" applyBorder="1" applyAlignment="1">
      <alignment horizontal="center"/>
    </xf>
    <xf numFmtId="0" fontId="0" fillId="0" borderId="0" xfId="16" applyFont="1" applyBorder="1">
      <alignment horizontal="centerContinuous" vertical="top"/>
    </xf>
    <xf numFmtId="3" fontId="0" fillId="0" borderId="0" xfId="0" applyNumberFormat="1" applyFont="1" applyBorder="1" applyAlignment="1">
      <alignment vertical="top" wrapText="1"/>
    </xf>
    <xf numFmtId="171" fontId="0" fillId="0" borderId="0" xfId="18" applyNumberFormat="1" applyFont="1">
      <alignment vertical="top"/>
    </xf>
    <xf numFmtId="4" fontId="8" fillId="0" borderId="1" xfId="22" applyFont="1" applyBorder="1" applyAlignment="1">
      <alignment/>
    </xf>
    <xf numFmtId="4" fontId="8" fillId="0" borderId="0" xfId="22" applyFont="1" applyBorder="1" applyAlignment="1">
      <alignment/>
    </xf>
    <xf numFmtId="0" fontId="9" fillId="0" borderId="0" xfId="16" applyFont="1" applyBorder="1" applyAlignment="1">
      <alignment horizontal="center"/>
    </xf>
    <xf numFmtId="3" fontId="8" fillId="0" borderId="0" xfId="0" applyNumberFormat="1" applyFont="1" applyBorder="1" applyAlignment="1">
      <alignment vertical="top" wrapText="1"/>
    </xf>
    <xf numFmtId="171" fontId="0" fillId="0" borderId="1" xfId="18" applyNumberFormat="1" applyFont="1" applyBorder="1">
      <alignment vertical="top"/>
    </xf>
    <xf numFmtId="0" fontId="0" fillId="0" borderId="0" xfId="16" applyFont="1" applyFill="1" applyBorder="1">
      <alignment horizontal="centerContinuous" vertical="top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19" applyFont="1" applyFill="1" applyBorder="1">
      <alignment vertical="top"/>
    </xf>
    <xf numFmtId="171" fontId="0" fillId="0" borderId="0" xfId="18" applyNumberFormat="1" applyFont="1" applyFill="1">
      <alignment vertical="top"/>
    </xf>
    <xf numFmtId="171" fontId="0" fillId="0" borderId="1" xfId="18" applyNumberFormat="1" applyFont="1" applyFill="1" applyBorder="1">
      <alignment vertical="top"/>
    </xf>
    <xf numFmtId="4" fontId="0" fillId="0" borderId="0" xfId="0" applyNumberFormat="1" applyFont="1" applyFill="1" applyAlignment="1">
      <alignment vertical="top" wrapText="1"/>
    </xf>
    <xf numFmtId="3" fontId="0" fillId="0" borderId="0" xfId="19" applyFont="1" applyBorder="1">
      <alignment vertical="top"/>
    </xf>
    <xf numFmtId="0" fontId="0" fillId="2" borderId="0" xfId="16" applyFont="1" applyFill="1" applyBorder="1">
      <alignment horizontal="centerContinuous" vertical="top"/>
    </xf>
    <xf numFmtId="3" fontId="0" fillId="2" borderId="0" xfId="0" applyNumberFormat="1" applyFont="1" applyFill="1" applyBorder="1" applyAlignment="1">
      <alignment vertical="top" wrapText="1"/>
    </xf>
    <xf numFmtId="3" fontId="0" fillId="2" borderId="0" xfId="19" applyFont="1" applyFill="1" applyBorder="1">
      <alignment vertical="top"/>
    </xf>
    <xf numFmtId="171" fontId="0" fillId="2" borderId="0" xfId="18" applyNumberFormat="1" applyFont="1" applyFill="1">
      <alignment vertical="top"/>
    </xf>
    <xf numFmtId="171" fontId="0" fillId="2" borderId="1" xfId="18" applyNumberFormat="1" applyFont="1" applyFill="1" applyBorder="1">
      <alignment vertical="top"/>
    </xf>
    <xf numFmtId="4" fontId="0" fillId="0" borderId="0" xfId="0" applyNumberFormat="1" applyFont="1" applyAlignment="1">
      <alignment horizontal="right"/>
    </xf>
    <xf numFmtId="4" fontId="0" fillId="0" borderId="5" xfId="0" applyNumberFormat="1" applyFont="1" applyBorder="1" applyAlignment="1">
      <alignment horizontal="right" textRotation="180"/>
    </xf>
    <xf numFmtId="0" fontId="0" fillId="0" borderId="5" xfId="0" applyBorder="1" applyAlignment="1">
      <alignment horizontal="right" textRotation="180"/>
    </xf>
    <xf numFmtId="4" fontId="8" fillId="0" borderId="0" xfId="0" applyNumberFormat="1" applyFont="1" applyAlignment="1">
      <alignment vertical="top" wrapText="1"/>
    </xf>
    <xf numFmtId="3" fontId="8" fillId="1" borderId="6" xfId="0" applyNumberFormat="1" applyFont="1" applyFill="1" applyBorder="1" applyAlignment="1">
      <alignment horizontal="center"/>
    </xf>
    <xf numFmtId="3" fontId="8" fillId="0" borderId="0" xfId="22" applyFont="1" applyBorder="1" applyAlignment="1">
      <alignment/>
    </xf>
    <xf numFmtId="4" fontId="8" fillId="1" borderId="6" xfId="0" applyNumberFormat="1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 vertical="top" wrapText="1"/>
    </xf>
    <xf numFmtId="172" fontId="0" fillId="0" borderId="0" xfId="0" applyNumberFormat="1" applyFont="1" applyBorder="1" applyAlignment="1">
      <alignment horizontal="left"/>
    </xf>
    <xf numFmtId="173" fontId="0" fillId="2" borderId="0" xfId="0" applyNumberFormat="1" applyFont="1" applyFill="1" applyBorder="1" applyAlignment="1">
      <alignment horizontal="left"/>
    </xf>
    <xf numFmtId="171" fontId="0" fillId="2" borderId="0" xfId="0" applyNumberFormat="1" applyFont="1" applyFill="1" applyBorder="1" applyAlignment="1">
      <alignment vertical="top" wrapText="1"/>
    </xf>
    <xf numFmtId="174" fontId="0" fillId="0" borderId="0" xfId="0" applyNumberFormat="1" applyFont="1" applyBorder="1" applyAlignment="1">
      <alignment horizontal="left"/>
    </xf>
    <xf numFmtId="175" fontId="0" fillId="2" borderId="0" xfId="0" applyNumberFormat="1" applyFont="1" applyFill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vertical="center" textRotation="180" wrapText="1"/>
    </xf>
    <xf numFmtId="0" fontId="0" fillId="0" borderId="0" xfId="0" applyBorder="1" applyAlignment="1">
      <alignment vertical="center" textRotation="180"/>
    </xf>
    <xf numFmtId="171" fontId="0" fillId="0" borderId="0" xfId="0" applyNumberFormat="1" applyFont="1" applyBorder="1" applyAlignment="1">
      <alignment vertical="top" wrapText="1"/>
    </xf>
    <xf numFmtId="0" fontId="0" fillId="0" borderId="0" xfId="0" applyAlignment="1">
      <alignment/>
    </xf>
    <xf numFmtId="3" fontId="8" fillId="0" borderId="0" xfId="22" applyFont="1" applyBorder="1" applyAlignment="1">
      <alignment/>
    </xf>
    <xf numFmtId="4" fontId="0" fillId="0" borderId="0" xfId="0" applyNumberFormat="1" applyFont="1" applyBorder="1" applyAlignment="1">
      <alignment horizontal="right" textRotation="180"/>
    </xf>
    <xf numFmtId="0" fontId="0" fillId="0" borderId="0" xfId="0" applyBorder="1" applyAlignment="1">
      <alignment horizontal="right" textRotation="180"/>
    </xf>
    <xf numFmtId="171" fontId="0" fillId="0" borderId="8" xfId="18" applyNumberFormat="1" applyFont="1" applyBorder="1">
      <alignment vertical="top"/>
    </xf>
    <xf numFmtId="0" fontId="0" fillId="0" borderId="9" xfId="16" applyFont="1" applyBorder="1">
      <alignment horizontal="centerContinuous" vertical="top"/>
    </xf>
    <xf numFmtId="4" fontId="0" fillId="0" borderId="9" xfId="0" applyNumberFormat="1" applyFont="1" applyBorder="1" applyAlignment="1">
      <alignment vertical="top" wrapText="1"/>
    </xf>
    <xf numFmtId="4" fontId="0" fillId="0" borderId="9" xfId="18" applyFont="1" applyBorder="1">
      <alignment vertical="top"/>
    </xf>
    <xf numFmtId="4" fontId="0" fillId="0" borderId="4" xfId="18" applyFont="1" applyBorder="1">
      <alignment vertical="top"/>
    </xf>
    <xf numFmtId="177" fontId="8" fillId="0" borderId="0" xfId="16" applyNumberFormat="1" applyFont="1" applyBorder="1">
      <alignment horizontal="centerContinuous" vertical="top"/>
    </xf>
    <xf numFmtId="3" fontId="8" fillId="0" borderId="0" xfId="22" applyNumberFormat="1" applyFont="1" applyBorder="1" applyAlignment="1">
      <alignment/>
    </xf>
    <xf numFmtId="4" fontId="8" fillId="0" borderId="0" xfId="22" applyFont="1" applyBorder="1" applyAlignment="1">
      <alignment horizontal="right"/>
    </xf>
    <xf numFmtId="4" fontId="8" fillId="0" borderId="0" xfId="22" applyFont="1" applyBorder="1" applyAlignment="1">
      <alignment/>
    </xf>
    <xf numFmtId="4" fontId="8" fillId="0" borderId="0" xfId="22" applyNumberFormat="1" applyFont="1" applyAlignment="1">
      <alignment horizontal="right"/>
    </xf>
    <xf numFmtId="171" fontId="8" fillId="0" borderId="1" xfId="18" applyNumberFormat="1" applyFont="1" applyBorder="1">
      <alignment vertical="top"/>
    </xf>
    <xf numFmtId="171" fontId="8" fillId="0" borderId="0" xfId="18" applyNumberFormat="1" applyFont="1" applyBorder="1">
      <alignment vertical="top"/>
    </xf>
    <xf numFmtId="4" fontId="0" fillId="0" borderId="0" xfId="0" applyNumberFormat="1" applyFont="1" applyBorder="1" applyAlignment="1">
      <alignment vertical="top" wrapText="1"/>
    </xf>
    <xf numFmtId="3" fontId="8" fillId="0" borderId="0" xfId="22" applyNumberFormat="1" applyFont="1" applyBorder="1" applyAlignment="1">
      <alignment/>
    </xf>
    <xf numFmtId="4" fontId="8" fillId="0" borderId="0" xfId="22" applyFont="1" applyBorder="1" applyAlignment="1">
      <alignment horizontal="right"/>
    </xf>
    <xf numFmtId="4" fontId="8" fillId="0" borderId="0" xfId="22" applyNumberFormat="1" applyFont="1" applyAlignment="1">
      <alignment horizontal="right"/>
    </xf>
    <xf numFmtId="0" fontId="8" fillId="0" borderId="0" xfId="16" applyFont="1" applyBorder="1">
      <alignment horizontal="centerContinuous" vertical="top"/>
    </xf>
    <xf numFmtId="4" fontId="8" fillId="0" borderId="0" xfId="22" applyFont="1" applyAlignment="1">
      <alignment/>
    </xf>
    <xf numFmtId="4" fontId="0" fillId="0" borderId="0" xfId="18" applyFont="1" applyBorder="1">
      <alignment vertical="top"/>
    </xf>
    <xf numFmtId="4" fontId="0" fillId="0" borderId="5" xfId="18" applyFont="1" applyBorder="1">
      <alignment vertical="top"/>
    </xf>
    <xf numFmtId="0" fontId="0" fillId="0" borderId="0" xfId="0" applyBorder="1" applyAlignment="1">
      <alignment horizontal="right" textRotation="180"/>
    </xf>
    <xf numFmtId="4" fontId="0" fillId="1" borderId="8" xfId="0" applyNumberFormat="1" applyFont="1" applyFill="1" applyBorder="1" applyAlignment="1">
      <alignment horizontal="center"/>
    </xf>
    <xf numFmtId="4" fontId="0" fillId="1" borderId="10" xfId="0" applyNumberFormat="1" applyFont="1" applyFill="1" applyBorder="1" applyAlignment="1">
      <alignment vertical="top" wrapText="1"/>
    </xf>
    <xf numFmtId="4" fontId="0" fillId="0" borderId="0" xfId="0" applyNumberFormat="1" applyFont="1" applyAlignment="1">
      <alignment horizontal="center"/>
    </xf>
    <xf numFmtId="0" fontId="0" fillId="0" borderId="0" xfId="16" applyFont="1">
      <alignment horizontal="centerContinuous" vertical="top"/>
    </xf>
    <xf numFmtId="4" fontId="0" fillId="0" borderId="0" xfId="18" applyFont="1">
      <alignment vertical="top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 textRotation="180"/>
    </xf>
    <xf numFmtId="0" fontId="0" fillId="0" borderId="0" xfId="0" applyBorder="1" applyAlignment="1">
      <alignment horizontal="right" vertical="top" textRotation="180"/>
    </xf>
    <xf numFmtId="0" fontId="0" fillId="2" borderId="0" xfId="0" applyFill="1" applyAlignment="1">
      <alignment vertical="top" wrapText="1"/>
    </xf>
    <xf numFmtId="0" fontId="0" fillId="0" borderId="0" xfId="0" applyBorder="1" applyAlignment="1">
      <alignment horizontal="right" vertical="top" textRotation="180"/>
    </xf>
    <xf numFmtId="4" fontId="0" fillId="0" borderId="0" xfId="0" applyNumberFormat="1" applyFont="1" applyAlignment="1">
      <alignment horizontal="right" textRotation="180"/>
    </xf>
    <xf numFmtId="4" fontId="8" fillId="0" borderId="0" xfId="22" applyFont="1" applyAlignment="1">
      <alignment/>
    </xf>
    <xf numFmtId="4" fontId="8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vertical="top" wrapText="1"/>
    </xf>
  </cellXfs>
  <cellStyles count="10">
    <cellStyle name="Normal" xfId="0"/>
    <cellStyle name="Anzahl" xfId="15"/>
    <cellStyle name="Anzahl_Std" xfId="16"/>
    <cellStyle name="Followed Hyperlink" xfId="17"/>
    <cellStyle name="Betrag_g" xfId="18"/>
    <cellStyle name="Betrag_S" xfId="19"/>
    <cellStyle name="Hyperlink" xfId="20"/>
    <cellStyle name="Percent" xfId="21"/>
    <cellStyle name="Summen" xfId="22"/>
    <cellStyle name="Überschrif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Co_Preisliste_Kalku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yCo-Bausteine"/>
      <sheetName val="MyCo-Hardware"/>
      <sheetName val="Bausteine"/>
      <sheetName val="Kalkulation"/>
      <sheetName val="Preisliste"/>
      <sheetName val="Storage-Server"/>
      <sheetName val="INetS - Preisliste"/>
      <sheetName val="Konfigurationen_ST"/>
      <sheetName val="Preisliste_ST"/>
    </sheetNames>
    <sheetDataSet>
      <sheetData sheetId="4">
        <row r="2">
          <cell r="I2">
            <v>13.7603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118"/>
  <sheetViews>
    <sheetView showGridLines="0" tabSelected="1" showOutlineSymbols="0" workbookViewId="0" topLeftCell="A1">
      <selection activeCell="J70" sqref="J70"/>
    </sheetView>
  </sheetViews>
  <sheetFormatPr defaultColWidth="11.421875" defaultRowHeight="12.75" outlineLevelRow="1" outlineLevelCol="1"/>
  <cols>
    <col min="1" max="1" width="15.7109375" style="51" customWidth="1"/>
    <col min="2" max="2" width="1.7109375" style="64" customWidth="1"/>
    <col min="3" max="3" width="0.85546875" style="96" customWidth="1"/>
    <col min="4" max="4" width="5.7109375" style="97" customWidth="1"/>
    <col min="5" max="5" width="19.7109375" style="15" customWidth="1" outlineLevel="1"/>
    <col min="6" max="6" width="52.7109375" style="15" customWidth="1"/>
    <col min="7" max="8" width="10.7109375" style="98" customWidth="1"/>
    <col min="9" max="9" width="10.7109375" style="98" customWidth="1" outlineLevel="1"/>
    <col min="10" max="11" width="10.7109375" style="98" customWidth="1"/>
    <col min="12" max="12" width="10.7109375" style="98" customWidth="1" outlineLevel="1"/>
    <col min="13" max="13" width="0.85546875" style="15" customWidth="1"/>
    <col min="14" max="14" width="0.9921875" style="15" customWidth="1"/>
    <col min="15" max="16384" width="11.421875" style="15" customWidth="1"/>
  </cols>
  <sheetData>
    <row r="1" spans="1:13" s="5" customFormat="1" ht="12.75" customHeight="1">
      <c r="A1" s="1"/>
      <c r="B1" s="2"/>
      <c r="C1" s="3"/>
      <c r="D1" s="4" t="s">
        <v>0</v>
      </c>
      <c r="G1" s="6"/>
      <c r="H1" s="6"/>
      <c r="I1" s="6"/>
      <c r="J1" s="6"/>
      <c r="K1" s="6"/>
      <c r="L1" s="6"/>
      <c r="M1" s="7" t="s">
        <v>1</v>
      </c>
    </row>
    <row r="2" spans="1:13" ht="4.5" customHeight="1">
      <c r="A2" s="8" t="s">
        <v>2</v>
      </c>
      <c r="B2" s="9"/>
      <c r="C2" s="10"/>
      <c r="D2" s="11"/>
      <c r="E2" s="12"/>
      <c r="F2" s="12"/>
      <c r="G2" s="13"/>
      <c r="H2" s="13"/>
      <c r="I2" s="13"/>
      <c r="J2" s="13"/>
      <c r="K2" s="13"/>
      <c r="L2" s="13"/>
      <c r="M2" s="14"/>
    </row>
    <row r="3" spans="1:13" ht="18" customHeight="1">
      <c r="A3" s="16"/>
      <c r="B3" s="17"/>
      <c r="C3" s="18"/>
      <c r="D3" s="19" t="s">
        <v>3</v>
      </c>
      <c r="E3" s="20" t="s">
        <v>4</v>
      </c>
      <c r="F3" s="21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3" t="s">
        <v>10</v>
      </c>
      <c r="L3" s="22" t="s">
        <v>11</v>
      </c>
      <c r="M3" s="24"/>
    </row>
    <row r="4" spans="1:13" ht="6" customHeight="1">
      <c r="A4" s="16"/>
      <c r="B4" s="17"/>
      <c r="C4" s="25"/>
      <c r="D4" s="26"/>
      <c r="E4" s="27"/>
      <c r="F4" s="27"/>
      <c r="G4" s="28"/>
      <c r="H4" s="28"/>
      <c r="I4" s="28"/>
      <c r="J4" s="28"/>
      <c r="K4" s="29"/>
      <c r="L4" s="28"/>
      <c r="M4" s="24"/>
    </row>
    <row r="5" spans="1:13" ht="6" customHeight="1">
      <c r="A5" s="16"/>
      <c r="B5" s="17"/>
      <c r="C5" s="30"/>
      <c r="D5" s="31"/>
      <c r="E5" s="32"/>
      <c r="F5" s="1"/>
      <c r="G5" s="33"/>
      <c r="H5" s="33"/>
      <c r="I5" s="33"/>
      <c r="J5" s="33"/>
      <c r="K5" s="34"/>
      <c r="L5" s="35"/>
      <c r="M5" s="24"/>
    </row>
    <row r="6" spans="1:13" ht="12.75" customHeight="1">
      <c r="A6" s="16"/>
      <c r="B6" s="17"/>
      <c r="C6" s="30"/>
      <c r="D6" s="36" t="s">
        <v>12</v>
      </c>
      <c r="E6" s="37" t="s">
        <v>13</v>
      </c>
      <c r="F6" s="1"/>
      <c r="G6" s="33"/>
      <c r="H6" s="33"/>
      <c r="I6" s="33"/>
      <c r="J6" s="33"/>
      <c r="K6" s="38"/>
      <c r="L6" s="33"/>
      <c r="M6" s="24"/>
    </row>
    <row r="7" spans="1:13" ht="6" customHeight="1">
      <c r="A7" s="16"/>
      <c r="B7" s="17"/>
      <c r="C7" s="30"/>
      <c r="D7" s="31"/>
      <c r="E7" s="32"/>
      <c r="G7" s="33"/>
      <c r="H7" s="33"/>
      <c r="I7" s="33"/>
      <c r="J7" s="33"/>
      <c r="K7" s="38"/>
      <c r="L7" s="33"/>
      <c r="M7" s="24"/>
    </row>
    <row r="8" spans="1:13" s="44" customFormat="1" ht="12.75" customHeight="1">
      <c r="A8" s="16"/>
      <c r="B8" s="17"/>
      <c r="C8" s="30"/>
      <c r="D8" s="39"/>
      <c r="E8" s="40" t="s">
        <v>14</v>
      </c>
      <c r="F8" s="41" t="s">
        <v>15</v>
      </c>
      <c r="G8" s="42">
        <v>5.8</v>
      </c>
      <c r="H8" s="42">
        <v>166.6</v>
      </c>
      <c r="I8" s="42">
        <v>333.3</v>
      </c>
      <c r="J8" s="42">
        <v>16.55</v>
      </c>
      <c r="K8" s="43">
        <f>D8*(G8+H8+I8)</f>
        <v>0</v>
      </c>
      <c r="L8" s="42">
        <f>D8*(J8)</f>
        <v>0</v>
      </c>
      <c r="M8" s="24"/>
    </row>
    <row r="9" spans="1:13" ht="6" customHeight="1">
      <c r="A9" s="16"/>
      <c r="B9" s="17"/>
      <c r="C9" s="30"/>
      <c r="D9" s="31"/>
      <c r="E9" s="32"/>
      <c r="F9" s="45"/>
      <c r="G9" s="33"/>
      <c r="H9" s="33"/>
      <c r="I9" s="33"/>
      <c r="J9" s="33"/>
      <c r="K9" s="38"/>
      <c r="L9" s="33"/>
      <c r="M9" s="24"/>
    </row>
    <row r="10" spans="1:13" ht="12.75" customHeight="1">
      <c r="A10" s="16"/>
      <c r="B10" s="17"/>
      <c r="C10" s="30"/>
      <c r="D10" s="46"/>
      <c r="E10" s="47" t="s">
        <v>16</v>
      </c>
      <c r="F10" s="48" t="s">
        <v>17</v>
      </c>
      <c r="G10" s="49">
        <v>2.9</v>
      </c>
      <c r="H10" s="49">
        <f>H8</f>
        <v>166.6</v>
      </c>
      <c r="I10" s="49">
        <v>82.5</v>
      </c>
      <c r="J10" s="49">
        <f>J8</f>
        <v>16.55</v>
      </c>
      <c r="K10" s="50">
        <f>D10*(G10+H10+I10)</f>
        <v>0</v>
      </c>
      <c r="L10" s="49">
        <f>D10*(J10)</f>
        <v>0</v>
      </c>
      <c r="M10" s="24"/>
    </row>
    <row r="11" spans="1:13" ht="12.75" customHeight="1">
      <c r="A11" s="16"/>
      <c r="B11" s="17"/>
      <c r="C11" s="30"/>
      <c r="D11" s="31"/>
      <c r="E11" s="32" t="s">
        <v>18</v>
      </c>
      <c r="F11" s="45" t="s">
        <v>19</v>
      </c>
      <c r="G11" s="33"/>
      <c r="H11" s="33"/>
      <c r="I11" s="33">
        <v>375</v>
      </c>
      <c r="J11" s="33"/>
      <c r="K11" s="38">
        <f>D11*(G11+H11+I11)</f>
        <v>0</v>
      </c>
      <c r="L11" s="33">
        <f>D11*(J11)</f>
        <v>0</v>
      </c>
      <c r="M11" s="24"/>
    </row>
    <row r="12" spans="1:13" ht="12.75" customHeight="1">
      <c r="A12" s="16"/>
      <c r="B12" s="17"/>
      <c r="C12" s="30"/>
      <c r="D12" s="46"/>
      <c r="E12" s="47" t="s">
        <v>20</v>
      </c>
      <c r="F12" s="48" t="s">
        <v>21</v>
      </c>
      <c r="G12" s="49">
        <v>120.95</v>
      </c>
      <c r="H12" s="49"/>
      <c r="I12" s="49">
        <v>33.3</v>
      </c>
      <c r="J12" s="49"/>
      <c r="K12" s="50">
        <f>D12*(G12+H12+I12)</f>
        <v>0</v>
      </c>
      <c r="L12" s="49">
        <f>D12*(J12)</f>
        <v>0</v>
      </c>
      <c r="M12" s="24"/>
    </row>
    <row r="13" spans="2:13" ht="12.75" customHeight="1">
      <c r="B13" s="52"/>
      <c r="C13" s="30"/>
      <c r="D13" s="31"/>
      <c r="E13" s="32" t="s">
        <v>22</v>
      </c>
      <c r="F13" s="45" t="s">
        <v>23</v>
      </c>
      <c r="G13" s="33">
        <v>401.1</v>
      </c>
      <c r="H13" s="33"/>
      <c r="I13" s="33">
        <v>57.5</v>
      </c>
      <c r="J13" s="33"/>
      <c r="K13" s="38">
        <f>D13*(G13+H13+I13)</f>
        <v>0</v>
      </c>
      <c r="L13" s="33">
        <f>D13*(J13)</f>
        <v>0</v>
      </c>
      <c r="M13" s="24"/>
    </row>
    <row r="14" spans="2:13" ht="6" customHeight="1">
      <c r="B14" s="53"/>
      <c r="C14" s="30"/>
      <c r="D14" s="31"/>
      <c r="E14" s="32"/>
      <c r="F14" s="45"/>
      <c r="G14" s="33"/>
      <c r="H14" s="33"/>
      <c r="I14" s="33"/>
      <c r="J14" s="33"/>
      <c r="K14" s="38"/>
      <c r="L14" s="33"/>
      <c r="M14" s="24"/>
    </row>
    <row r="15" spans="2:13" ht="6" customHeight="1">
      <c r="B15" s="53"/>
      <c r="C15" s="30"/>
      <c r="D15" s="31"/>
      <c r="E15" s="32"/>
      <c r="F15" s="45"/>
      <c r="G15" s="33"/>
      <c r="H15" s="33"/>
      <c r="I15" s="33"/>
      <c r="J15" s="33"/>
      <c r="K15" s="38"/>
      <c r="L15" s="33"/>
      <c r="M15" s="24"/>
    </row>
    <row r="16" spans="2:13" s="54" customFormat="1" ht="12.75" customHeight="1">
      <c r="B16" s="53"/>
      <c r="C16" s="55"/>
      <c r="D16" s="36" t="s">
        <v>12</v>
      </c>
      <c r="E16" s="37" t="s">
        <v>24</v>
      </c>
      <c r="F16" s="56"/>
      <c r="G16" s="33"/>
      <c r="H16" s="33"/>
      <c r="I16" s="33"/>
      <c r="J16" s="33"/>
      <c r="K16" s="38"/>
      <c r="L16" s="33"/>
      <c r="M16" s="57"/>
    </row>
    <row r="17" spans="2:13" ht="6" customHeight="1">
      <c r="B17" s="53"/>
      <c r="C17" s="30"/>
      <c r="D17" s="31"/>
      <c r="E17" s="32"/>
      <c r="F17" s="45"/>
      <c r="G17" s="58"/>
      <c r="H17" s="58"/>
      <c r="I17" s="58"/>
      <c r="J17" s="58"/>
      <c r="K17" s="38"/>
      <c r="L17" s="33"/>
      <c r="M17" s="24"/>
    </row>
    <row r="18" spans="2:13" ht="12.75" customHeight="1">
      <c r="B18" s="53"/>
      <c r="C18" s="30"/>
      <c r="D18" s="31"/>
      <c r="E18" s="59">
        <v>1</v>
      </c>
      <c r="F18" s="45" t="s">
        <v>25</v>
      </c>
      <c r="G18" s="58"/>
      <c r="H18" s="58"/>
      <c r="I18" s="58">
        <v>24.95</v>
      </c>
      <c r="J18" s="58">
        <v>3.3</v>
      </c>
      <c r="K18" s="38">
        <f>D18*(G18+H18+I18)</f>
        <v>0</v>
      </c>
      <c r="L18" s="33">
        <f>D18*(J18)</f>
        <v>0</v>
      </c>
      <c r="M18" s="24"/>
    </row>
    <row r="19" spans="2:13" ht="12.75" customHeight="1">
      <c r="B19" s="53"/>
      <c r="C19" s="30"/>
      <c r="D19" s="46"/>
      <c r="E19" s="60">
        <v>3</v>
      </c>
      <c r="F19" s="48" t="s">
        <v>26</v>
      </c>
      <c r="G19" s="61"/>
      <c r="H19" s="61">
        <v>66.5</v>
      </c>
      <c r="I19" s="61">
        <v>33.3</v>
      </c>
      <c r="J19" s="61">
        <v>3.7</v>
      </c>
      <c r="K19" s="50">
        <f>D19*(G19+H19+I19)</f>
        <v>0</v>
      </c>
      <c r="L19" s="49">
        <f>D19*(J19)</f>
        <v>0</v>
      </c>
      <c r="M19" s="24"/>
    </row>
    <row r="20" spans="2:13" ht="12.75" customHeight="1">
      <c r="B20" s="53"/>
      <c r="C20" s="30"/>
      <c r="D20" s="31"/>
      <c r="E20" s="62">
        <v>30</v>
      </c>
      <c r="F20" s="45" t="s">
        <v>27</v>
      </c>
      <c r="G20" s="58"/>
      <c r="H20" s="58">
        <f>H19</f>
        <v>66.5</v>
      </c>
      <c r="I20" s="58">
        <f>I19</f>
        <v>33.3</v>
      </c>
      <c r="J20" s="58">
        <v>6.2</v>
      </c>
      <c r="K20" s="38">
        <f>D20*(G20+H20+I20)</f>
        <v>0</v>
      </c>
      <c r="L20" s="33">
        <f>D20*(J20)</f>
        <v>0</v>
      </c>
      <c r="M20" s="24"/>
    </row>
    <row r="21" spans="2:13" ht="12.75" customHeight="1">
      <c r="B21" s="53"/>
      <c r="C21" s="30"/>
      <c r="D21" s="46"/>
      <c r="E21" s="63">
        <v>50</v>
      </c>
      <c r="F21" s="48" t="s">
        <v>28</v>
      </c>
      <c r="G21" s="61"/>
      <c r="H21" s="61">
        <f>H19</f>
        <v>66.5</v>
      </c>
      <c r="I21" s="61">
        <v>49.9</v>
      </c>
      <c r="J21" s="61">
        <v>10.6</v>
      </c>
      <c r="K21" s="50">
        <f>D21*(G21+H21+I21)</f>
        <v>0</v>
      </c>
      <c r="L21" s="49">
        <f>D21*(J21)</f>
        <v>0</v>
      </c>
      <c r="M21" s="24"/>
    </row>
    <row r="22" spans="3:13" ht="12.75" customHeight="1">
      <c r="C22" s="30"/>
      <c r="D22" s="31"/>
      <c r="E22" s="65">
        <v>100</v>
      </c>
      <c r="F22" s="45" t="s">
        <v>29</v>
      </c>
      <c r="G22" s="58"/>
      <c r="H22" s="58">
        <v>575</v>
      </c>
      <c r="I22" s="58">
        <v>250</v>
      </c>
      <c r="J22" s="58">
        <v>33</v>
      </c>
      <c r="K22" s="38">
        <f>D22*(G22+H22+I22)</f>
        <v>0</v>
      </c>
      <c r="L22" s="33">
        <f>D22*(J22)</f>
        <v>0</v>
      </c>
      <c r="M22" s="24"/>
    </row>
    <row r="23" spans="3:13" ht="6" customHeight="1">
      <c r="C23" s="30"/>
      <c r="D23" s="31"/>
      <c r="E23" s="32"/>
      <c r="F23" s="45"/>
      <c r="G23" s="58"/>
      <c r="H23" s="58"/>
      <c r="I23" s="58"/>
      <c r="J23" s="58"/>
      <c r="K23" s="38"/>
      <c r="L23" s="33"/>
      <c r="M23" s="24"/>
    </row>
    <row r="24" spans="3:13" ht="6" customHeight="1">
      <c r="C24" s="30"/>
      <c r="D24" s="31"/>
      <c r="E24" s="32"/>
      <c r="F24" s="45"/>
      <c r="G24" s="58"/>
      <c r="H24" s="58"/>
      <c r="I24" s="58"/>
      <c r="J24" s="58"/>
      <c r="K24" s="38"/>
      <c r="L24" s="33"/>
      <c r="M24" s="24"/>
    </row>
    <row r="25" spans="1:13" s="54" customFormat="1" ht="12.75" customHeight="1">
      <c r="A25" s="51"/>
      <c r="B25" s="52"/>
      <c r="C25" s="55"/>
      <c r="D25" s="36" t="s">
        <v>12</v>
      </c>
      <c r="E25" s="37" t="s">
        <v>30</v>
      </c>
      <c r="F25" s="56"/>
      <c r="G25" s="58"/>
      <c r="H25" s="58"/>
      <c r="I25" s="58"/>
      <c r="J25" s="58"/>
      <c r="K25" s="38"/>
      <c r="L25" s="33"/>
      <c r="M25" s="57"/>
    </row>
    <row r="26" spans="2:13" ht="6" customHeight="1">
      <c r="B26" s="53"/>
      <c r="C26" s="30"/>
      <c r="D26" s="31"/>
      <c r="E26" s="32"/>
      <c r="F26" s="45"/>
      <c r="G26" s="58"/>
      <c r="H26" s="58"/>
      <c r="I26" s="58"/>
      <c r="J26" s="58"/>
      <c r="K26" s="38"/>
      <c r="L26" s="33"/>
      <c r="M26" s="24"/>
    </row>
    <row r="27" spans="2:13" ht="12.75" customHeight="1">
      <c r="B27" s="53"/>
      <c r="C27" s="30"/>
      <c r="D27" s="31"/>
      <c r="E27" s="32" t="s">
        <v>31</v>
      </c>
      <c r="F27" s="32" t="s">
        <v>32</v>
      </c>
      <c r="G27" s="58">
        <v>0</v>
      </c>
      <c r="H27" s="58">
        <v>0</v>
      </c>
      <c r="I27" s="58">
        <v>16.6</v>
      </c>
      <c r="J27" s="58">
        <v>3.3</v>
      </c>
      <c r="K27" s="38">
        <f>D27*(G27+H27+I27)</f>
        <v>0</v>
      </c>
      <c r="L27" s="33">
        <f>D27*(J27)</f>
        <v>0</v>
      </c>
      <c r="M27" s="24"/>
    </row>
    <row r="28" spans="2:13" ht="12.75" customHeight="1">
      <c r="B28" s="53"/>
      <c r="C28" s="30"/>
      <c r="D28" s="46"/>
      <c r="E28" s="47" t="s">
        <v>33</v>
      </c>
      <c r="F28" s="47" t="s">
        <v>34</v>
      </c>
      <c r="G28" s="61">
        <v>0</v>
      </c>
      <c r="H28" s="61">
        <v>0</v>
      </c>
      <c r="I28" s="61">
        <v>41.55</v>
      </c>
      <c r="J28" s="61">
        <v>9.55</v>
      </c>
      <c r="K28" s="50">
        <f>D28*(G28+H28+I28)</f>
        <v>0</v>
      </c>
      <c r="L28" s="49">
        <f>D28*(J28)</f>
        <v>0</v>
      </c>
      <c r="M28" s="24"/>
    </row>
    <row r="29" spans="2:13" ht="12.75" customHeight="1">
      <c r="B29" s="53"/>
      <c r="C29" s="30"/>
      <c r="D29" s="31"/>
      <c r="E29" s="32" t="s">
        <v>35</v>
      </c>
      <c r="F29" s="32" t="s">
        <v>36</v>
      </c>
      <c r="G29" s="58">
        <v>0</v>
      </c>
      <c r="H29" s="58">
        <v>0</v>
      </c>
      <c r="I29" s="58">
        <v>96.6</v>
      </c>
      <c r="J29" s="58">
        <v>27.75</v>
      </c>
      <c r="K29" s="38">
        <f>D29*(G29+H29+I29)</f>
        <v>0</v>
      </c>
      <c r="L29" s="33">
        <f>D29*(J29)</f>
        <v>0</v>
      </c>
      <c r="M29" s="24"/>
    </row>
    <row r="30" spans="2:13" ht="6" customHeight="1">
      <c r="B30" s="53"/>
      <c r="C30" s="30"/>
      <c r="D30" s="31"/>
      <c r="E30" s="32"/>
      <c r="F30" s="45"/>
      <c r="G30" s="58"/>
      <c r="H30" s="58"/>
      <c r="I30" s="58"/>
      <c r="J30" s="58"/>
      <c r="K30" s="38"/>
      <c r="L30" s="33"/>
      <c r="M30" s="24"/>
    </row>
    <row r="31" spans="2:13" ht="12.75" customHeight="1">
      <c r="B31" s="53"/>
      <c r="C31" s="30"/>
      <c r="D31" s="61"/>
      <c r="E31" s="61" t="s">
        <v>37</v>
      </c>
      <c r="F31" s="61" t="s">
        <v>38</v>
      </c>
      <c r="G31" s="61">
        <v>0</v>
      </c>
      <c r="H31" s="61">
        <v>0</v>
      </c>
      <c r="I31" s="61">
        <v>16.65</v>
      </c>
      <c r="J31" s="61">
        <v>1.5</v>
      </c>
      <c r="K31" s="50">
        <f>D31*(G31+H31+I31)</f>
        <v>0</v>
      </c>
      <c r="L31" s="49">
        <f>D31*(J31)</f>
        <v>0</v>
      </c>
      <c r="M31" s="24"/>
    </row>
    <row r="32" spans="2:13" ht="6" customHeight="1">
      <c r="B32" s="53"/>
      <c r="C32" s="30"/>
      <c r="D32" s="31"/>
      <c r="E32" s="32"/>
      <c r="F32" s="45"/>
      <c r="G32" s="58"/>
      <c r="H32" s="58"/>
      <c r="I32" s="58"/>
      <c r="J32" s="58"/>
      <c r="K32" s="38"/>
      <c r="L32" s="33"/>
      <c r="M32" s="24"/>
    </row>
    <row r="33" spans="1:13" ht="6" customHeight="1">
      <c r="A33" s="66"/>
      <c r="B33" s="53"/>
      <c r="C33" s="30"/>
      <c r="D33" s="31"/>
      <c r="E33" s="32"/>
      <c r="F33" s="45"/>
      <c r="G33" s="58"/>
      <c r="H33" s="58"/>
      <c r="I33" s="58"/>
      <c r="J33" s="58"/>
      <c r="K33" s="38"/>
      <c r="L33" s="33"/>
      <c r="M33" s="24"/>
    </row>
    <row r="34" spans="1:13" s="54" customFormat="1" ht="12.75" customHeight="1">
      <c r="A34" s="67"/>
      <c r="B34" s="53"/>
      <c r="C34" s="55"/>
      <c r="D34" s="36" t="s">
        <v>12</v>
      </c>
      <c r="E34" s="37" t="s">
        <v>39</v>
      </c>
      <c r="F34" s="56"/>
      <c r="G34" s="58"/>
      <c r="H34" s="58"/>
      <c r="I34" s="58"/>
      <c r="J34" s="58"/>
      <c r="K34" s="38"/>
      <c r="L34" s="33"/>
      <c r="M34" s="57"/>
    </row>
    <row r="35" spans="1:13" ht="6" customHeight="1">
      <c r="A35" s="67"/>
      <c r="B35" s="53"/>
      <c r="C35" s="30"/>
      <c r="D35" s="31"/>
      <c r="E35" s="32"/>
      <c r="F35" s="45"/>
      <c r="G35" s="58"/>
      <c r="H35" s="58"/>
      <c r="I35" s="58"/>
      <c r="J35" s="58"/>
      <c r="K35" s="38"/>
      <c r="L35" s="33"/>
      <c r="M35" s="24"/>
    </row>
    <row r="36" spans="1:13" ht="12.75" customHeight="1">
      <c r="A36" s="67"/>
      <c r="B36" s="53"/>
      <c r="C36" s="30"/>
      <c r="D36" s="31"/>
      <c r="E36" s="32" t="s">
        <v>39</v>
      </c>
      <c r="F36" s="32" t="s">
        <v>40</v>
      </c>
      <c r="G36" s="58">
        <v>0</v>
      </c>
      <c r="H36" s="58">
        <v>0</v>
      </c>
      <c r="I36" s="58">
        <v>33.3</v>
      </c>
      <c r="J36" s="58">
        <v>2.45</v>
      </c>
      <c r="K36" s="38">
        <f>D36*(G36+H36+I36)</f>
        <v>0</v>
      </c>
      <c r="L36" s="33">
        <f>D36*(J36)</f>
        <v>0</v>
      </c>
      <c r="M36" s="24"/>
    </row>
    <row r="37" spans="1:13" ht="6" customHeight="1">
      <c r="A37" s="67"/>
      <c r="B37" s="53"/>
      <c r="C37" s="30"/>
      <c r="D37" s="31"/>
      <c r="E37" s="32"/>
      <c r="F37" s="45"/>
      <c r="G37" s="58"/>
      <c r="H37" s="58"/>
      <c r="I37" s="58"/>
      <c r="J37" s="58"/>
      <c r="K37" s="38"/>
      <c r="L37" s="33"/>
      <c r="M37" s="24"/>
    </row>
    <row r="38" spans="1:13" ht="12.75" customHeight="1">
      <c r="A38" s="67"/>
      <c r="B38" s="53"/>
      <c r="C38" s="30"/>
      <c r="D38" s="46"/>
      <c r="E38" s="47" t="s">
        <v>41</v>
      </c>
      <c r="F38" s="47" t="s">
        <v>42</v>
      </c>
      <c r="G38" s="61">
        <v>0</v>
      </c>
      <c r="H38" s="61">
        <v>221</v>
      </c>
      <c r="I38" s="61">
        <v>41.65</v>
      </c>
      <c r="J38" s="61">
        <v>8.7</v>
      </c>
      <c r="K38" s="50">
        <f>D38*(G38+H38+I38)</f>
        <v>0</v>
      </c>
      <c r="L38" s="49">
        <f>D38*(J38)</f>
        <v>0</v>
      </c>
      <c r="M38" s="24"/>
    </row>
    <row r="39" spans="1:13" ht="12.75" customHeight="1">
      <c r="A39" s="67"/>
      <c r="B39" s="53"/>
      <c r="C39" s="30"/>
      <c r="D39" s="31"/>
      <c r="E39" s="32" t="s">
        <v>43</v>
      </c>
      <c r="F39" s="32" t="s">
        <v>44</v>
      </c>
      <c r="G39" s="68">
        <v>0</v>
      </c>
      <c r="H39" s="68">
        <v>280.5</v>
      </c>
      <c r="I39" s="68">
        <v>41.65</v>
      </c>
      <c r="J39" s="68">
        <v>8.7</v>
      </c>
      <c r="K39" s="38">
        <f>D39*(G39+H39+I39)</f>
        <v>0</v>
      </c>
      <c r="L39" s="33">
        <f>D39*(J39)</f>
        <v>0</v>
      </c>
      <c r="M39" s="24"/>
    </row>
    <row r="40" spans="1:13" ht="6" customHeight="1">
      <c r="A40" s="67"/>
      <c r="B40" s="53"/>
      <c r="C40" s="30"/>
      <c r="D40" s="31"/>
      <c r="E40" s="32"/>
      <c r="F40" s="32"/>
      <c r="G40" s="68"/>
      <c r="H40" s="68"/>
      <c r="I40" s="68"/>
      <c r="J40" s="68"/>
      <c r="K40" s="38"/>
      <c r="L40" s="33"/>
      <c r="M40" s="24"/>
    </row>
    <row r="41" spans="1:13" ht="12.75" customHeight="1">
      <c r="A41" s="67"/>
      <c r="B41" s="53"/>
      <c r="C41" s="30"/>
      <c r="D41" s="46"/>
      <c r="E41" s="47" t="s">
        <v>45</v>
      </c>
      <c r="F41" s="47" t="s">
        <v>46</v>
      </c>
      <c r="G41" s="61">
        <v>0</v>
      </c>
      <c r="H41" s="61">
        <v>0</v>
      </c>
      <c r="I41" s="61">
        <v>83.3</v>
      </c>
      <c r="J41" s="61">
        <v>0</v>
      </c>
      <c r="K41" s="50">
        <f>D41*(G41+H41+I41)</f>
        <v>0</v>
      </c>
      <c r="L41" s="49">
        <f>D41*(J41)</f>
        <v>0</v>
      </c>
      <c r="M41" s="24"/>
    </row>
    <row r="42" spans="1:13" ht="6" customHeight="1">
      <c r="A42" s="69"/>
      <c r="C42" s="30"/>
      <c r="D42" s="31"/>
      <c r="E42" s="32"/>
      <c r="F42" s="45"/>
      <c r="G42" s="58"/>
      <c r="H42" s="58"/>
      <c r="I42" s="58"/>
      <c r="J42" s="58"/>
      <c r="K42" s="38"/>
      <c r="L42" s="33"/>
      <c r="M42" s="24"/>
    </row>
    <row r="43" spans="1:13" ht="6" customHeight="1">
      <c r="A43" s="69"/>
      <c r="C43" s="30"/>
      <c r="D43" s="31"/>
      <c r="E43" s="32"/>
      <c r="F43" s="45"/>
      <c r="G43" s="58"/>
      <c r="H43" s="58"/>
      <c r="I43" s="58"/>
      <c r="J43" s="58"/>
      <c r="K43" s="38"/>
      <c r="L43" s="33"/>
      <c r="M43" s="24"/>
    </row>
    <row r="44" spans="3:13" ht="12.75" customHeight="1">
      <c r="C44" s="30"/>
      <c r="D44" s="36" t="s">
        <v>12</v>
      </c>
      <c r="E44" s="37" t="s">
        <v>47</v>
      </c>
      <c r="F44" s="70"/>
      <c r="G44" s="58"/>
      <c r="H44" s="58"/>
      <c r="I44" s="58"/>
      <c r="J44" s="58"/>
      <c r="K44" s="38"/>
      <c r="L44" s="33"/>
      <c r="M44" s="24"/>
    </row>
    <row r="45" spans="3:13" ht="6" customHeight="1">
      <c r="C45" s="30"/>
      <c r="D45" s="31"/>
      <c r="E45" s="32"/>
      <c r="F45" s="45"/>
      <c r="G45" s="58"/>
      <c r="H45" s="58"/>
      <c r="I45" s="58"/>
      <c r="J45" s="58"/>
      <c r="K45" s="38"/>
      <c r="L45" s="33"/>
      <c r="M45" s="24"/>
    </row>
    <row r="46" spans="3:13" ht="12.75" customHeight="1">
      <c r="C46" s="30"/>
      <c r="D46" s="31"/>
      <c r="E46" s="32" t="s">
        <v>48</v>
      </c>
      <c r="F46" s="45" t="s">
        <v>49</v>
      </c>
      <c r="G46" s="58"/>
      <c r="H46" s="58"/>
      <c r="I46" s="58"/>
      <c r="J46" s="58">
        <v>57.75</v>
      </c>
      <c r="K46" s="38">
        <f>D46*(G46+H46+I46)</f>
        <v>0</v>
      </c>
      <c r="L46" s="33">
        <f>D46*(J46)</f>
        <v>0</v>
      </c>
      <c r="M46" s="24"/>
    </row>
    <row r="47" spans="3:13" ht="12.75" customHeight="1">
      <c r="C47" s="30"/>
      <c r="D47" s="46"/>
      <c r="E47" s="47" t="s">
        <v>50</v>
      </c>
      <c r="F47" s="48" t="s">
        <v>51</v>
      </c>
      <c r="G47" s="61"/>
      <c r="H47" s="61"/>
      <c r="I47" s="61"/>
      <c r="J47" s="61">
        <v>74</v>
      </c>
      <c r="K47" s="50">
        <f>D47*(G47+H47+I47)</f>
        <v>0</v>
      </c>
      <c r="L47" s="49">
        <f>D47*(J47)</f>
        <v>0</v>
      </c>
      <c r="M47" s="24"/>
    </row>
    <row r="48" spans="3:13" ht="12.75" customHeight="1">
      <c r="C48" s="30"/>
      <c r="D48" s="31"/>
      <c r="E48" s="32" t="s">
        <v>52</v>
      </c>
      <c r="F48" s="45" t="s">
        <v>53</v>
      </c>
      <c r="G48" s="58"/>
      <c r="H48" s="58"/>
      <c r="I48" s="58"/>
      <c r="J48" s="58">
        <v>140</v>
      </c>
      <c r="K48" s="38">
        <f>D48*(G48+H48+I48)</f>
        <v>0</v>
      </c>
      <c r="L48" s="33">
        <f>D48*(J48)</f>
        <v>0</v>
      </c>
      <c r="M48" s="24"/>
    </row>
    <row r="49" spans="3:13" ht="6" customHeight="1">
      <c r="C49" s="30"/>
      <c r="D49" s="31"/>
      <c r="E49" s="32"/>
      <c r="F49" s="45"/>
      <c r="G49" s="58"/>
      <c r="H49" s="58"/>
      <c r="I49" s="58"/>
      <c r="J49" s="58"/>
      <c r="K49" s="38"/>
      <c r="L49" s="33"/>
      <c r="M49" s="24"/>
    </row>
    <row r="50" spans="3:13" ht="12.75" customHeight="1">
      <c r="C50" s="30"/>
      <c r="D50" s="31"/>
      <c r="E50" s="32" t="s">
        <v>54</v>
      </c>
      <c r="F50" s="45" t="s">
        <v>55</v>
      </c>
      <c r="G50" s="58"/>
      <c r="H50" s="58"/>
      <c r="I50" s="58"/>
      <c r="J50" s="58">
        <v>82.95</v>
      </c>
      <c r="K50" s="38">
        <f>D50*(G50+H50+I50)</f>
        <v>0</v>
      </c>
      <c r="L50" s="33">
        <f>D50*(J50)</f>
        <v>0</v>
      </c>
      <c r="M50" s="24"/>
    </row>
    <row r="51" spans="1:13" ht="12.75" customHeight="1">
      <c r="A51" s="71" t="s">
        <v>56</v>
      </c>
      <c r="B51" s="52"/>
      <c r="C51" s="30"/>
      <c r="D51" s="31"/>
      <c r="E51" s="32" t="s">
        <v>57</v>
      </c>
      <c r="F51" s="45" t="s">
        <v>58</v>
      </c>
      <c r="G51" s="58"/>
      <c r="H51" s="58"/>
      <c r="I51" s="58"/>
      <c r="J51" s="58">
        <f>2*J46</f>
        <v>115.5</v>
      </c>
      <c r="K51" s="38">
        <f>D51*(G51+H51+I51)</f>
        <v>0</v>
      </c>
      <c r="L51" s="33">
        <f>D51*(J51)</f>
        <v>0</v>
      </c>
      <c r="M51" s="24"/>
    </row>
    <row r="52" spans="1:13" ht="6" customHeight="1">
      <c r="A52" s="72"/>
      <c r="B52" s="53"/>
      <c r="C52" s="30"/>
      <c r="D52" s="31"/>
      <c r="E52" s="32"/>
      <c r="G52" s="58"/>
      <c r="H52" s="58"/>
      <c r="I52" s="58"/>
      <c r="J52" s="58"/>
      <c r="K52" s="73"/>
      <c r="L52" s="33"/>
      <c r="M52" s="24"/>
    </row>
    <row r="53" spans="1:13" ht="6" customHeight="1">
      <c r="A53" s="72"/>
      <c r="B53" s="53"/>
      <c r="C53" s="25"/>
      <c r="D53" s="74"/>
      <c r="E53" s="75"/>
      <c r="F53" s="75"/>
      <c r="G53" s="76"/>
      <c r="H53" s="76"/>
      <c r="I53" s="76"/>
      <c r="J53" s="77"/>
      <c r="K53" s="76"/>
      <c r="L53" s="76"/>
      <c r="M53" s="24"/>
    </row>
    <row r="54" spans="1:13" s="85" customFormat="1" ht="12.75" customHeight="1">
      <c r="A54" s="72"/>
      <c r="B54" s="53"/>
      <c r="C54" s="55"/>
      <c r="D54" s="78">
        <f>COUNT(D5:D53)</f>
        <v>0</v>
      </c>
      <c r="E54" s="79" t="s">
        <v>59</v>
      </c>
      <c r="F54" s="80"/>
      <c r="G54" s="81"/>
      <c r="H54" s="81"/>
      <c r="I54" s="81"/>
      <c r="J54" s="82" t="s">
        <v>60</v>
      </c>
      <c r="K54" s="83">
        <f>SUM(K5:K52)</f>
        <v>0</v>
      </c>
      <c r="L54" s="84">
        <f>SUM(L5:L52)</f>
        <v>0</v>
      </c>
      <c r="M54" s="57"/>
    </row>
    <row r="55" spans="1:13" s="85" customFormat="1" ht="6" customHeight="1">
      <c r="A55" s="72"/>
      <c r="B55" s="53"/>
      <c r="C55" s="30"/>
      <c r="D55" s="19"/>
      <c r="E55" s="86"/>
      <c r="F55" s="87"/>
      <c r="G55" s="35"/>
      <c r="H55" s="35"/>
      <c r="I55" s="35"/>
      <c r="J55" s="88"/>
      <c r="K55" s="83"/>
      <c r="L55" s="84"/>
      <c r="M55" s="24"/>
    </row>
    <row r="56" spans="1:13" ht="12.75" customHeight="1" outlineLevel="1">
      <c r="A56" s="72"/>
      <c r="B56" s="53"/>
      <c r="C56" s="55"/>
      <c r="D56" s="89"/>
      <c r="E56" s="86" t="s">
        <v>61</v>
      </c>
      <c r="F56" s="82"/>
      <c r="G56" s="90"/>
      <c r="H56" s="90"/>
      <c r="I56" s="90"/>
      <c r="J56" s="82" t="s">
        <v>62</v>
      </c>
      <c r="K56" s="83">
        <f>K54*1.2</f>
        <v>0</v>
      </c>
      <c r="L56" s="84">
        <f>L54*1.2</f>
        <v>0</v>
      </c>
      <c r="M56" s="57"/>
    </row>
    <row r="57" spans="1:13" ht="6" customHeight="1">
      <c r="A57" s="72"/>
      <c r="B57" s="53"/>
      <c r="C57" s="25"/>
      <c r="D57" s="31"/>
      <c r="E57" s="85"/>
      <c r="F57" s="85"/>
      <c r="G57" s="91"/>
      <c r="H57" s="91"/>
      <c r="I57" s="91"/>
      <c r="J57" s="92"/>
      <c r="K57" s="91"/>
      <c r="L57" s="91"/>
      <c r="M57" s="24"/>
    </row>
    <row r="58" spans="1:13" ht="4.5" customHeight="1">
      <c r="A58" s="72"/>
      <c r="B58" s="93"/>
      <c r="C58" s="94"/>
      <c r="D58" s="11"/>
      <c r="E58" s="12"/>
      <c r="F58" s="12"/>
      <c r="G58" s="13"/>
      <c r="H58" s="13"/>
      <c r="I58" s="13"/>
      <c r="J58" s="13"/>
      <c r="K58" s="13"/>
      <c r="L58" s="13"/>
      <c r="M58" s="95"/>
    </row>
    <row r="59" ht="6" customHeight="1"/>
    <row r="60" ht="6" customHeight="1"/>
    <row r="61" spans="1:13" s="5" customFormat="1" ht="12.75" customHeight="1">
      <c r="A61" s="99"/>
      <c r="B61" s="2"/>
      <c r="C61" s="3"/>
      <c r="D61" s="4" t="s">
        <v>63</v>
      </c>
      <c r="G61" s="6"/>
      <c r="H61" s="6"/>
      <c r="I61" s="6"/>
      <c r="J61" s="6"/>
      <c r="K61" s="6"/>
      <c r="L61" s="6"/>
      <c r="M61" s="7" t="s">
        <v>1</v>
      </c>
    </row>
    <row r="62" spans="1:13" ht="4.5" customHeight="1">
      <c r="A62" s="8" t="s">
        <v>2</v>
      </c>
      <c r="B62" s="9"/>
      <c r="C62" s="10"/>
      <c r="D62" s="11"/>
      <c r="E62" s="12"/>
      <c r="F62" s="12"/>
      <c r="G62" s="13"/>
      <c r="H62" s="13"/>
      <c r="I62" s="13"/>
      <c r="J62" s="13"/>
      <c r="K62" s="13"/>
      <c r="L62" s="13"/>
      <c r="M62" s="14"/>
    </row>
    <row r="63" spans="1:13" ht="18" customHeight="1">
      <c r="A63" s="8"/>
      <c r="B63" s="17"/>
      <c r="C63" s="18"/>
      <c r="D63" s="19" t="s">
        <v>3</v>
      </c>
      <c r="E63" s="20" t="s">
        <v>4</v>
      </c>
      <c r="F63" s="21" t="s">
        <v>5</v>
      </c>
      <c r="G63" s="22" t="s">
        <v>6</v>
      </c>
      <c r="H63" s="22" t="s">
        <v>7</v>
      </c>
      <c r="I63" s="22" t="s">
        <v>8</v>
      </c>
      <c r="J63" s="22" t="s">
        <v>9</v>
      </c>
      <c r="K63" s="23" t="s">
        <v>10</v>
      </c>
      <c r="L63" s="22" t="s">
        <v>11</v>
      </c>
      <c r="M63" s="24"/>
    </row>
    <row r="64" spans="1:13" ht="6" customHeight="1">
      <c r="A64" s="8"/>
      <c r="B64" s="17"/>
      <c r="C64" s="25"/>
      <c r="D64" s="26"/>
      <c r="E64" s="27"/>
      <c r="F64" s="27"/>
      <c r="G64" s="28"/>
      <c r="H64" s="28"/>
      <c r="I64" s="28"/>
      <c r="J64" s="28"/>
      <c r="K64" s="29"/>
      <c r="L64" s="28"/>
      <c r="M64" s="24"/>
    </row>
    <row r="65" spans="1:13" ht="6" customHeight="1">
      <c r="A65" s="8"/>
      <c r="B65" s="17"/>
      <c r="C65" s="30"/>
      <c r="D65" s="31"/>
      <c r="E65" s="32"/>
      <c r="F65" s="1"/>
      <c r="G65" s="33"/>
      <c r="H65" s="33"/>
      <c r="I65" s="33"/>
      <c r="J65" s="33"/>
      <c r="K65" s="34"/>
      <c r="L65" s="35"/>
      <c r="M65" s="24"/>
    </row>
    <row r="66" spans="1:13" ht="12.75" customHeight="1">
      <c r="A66" s="8"/>
      <c r="B66" s="17"/>
      <c r="C66" s="30"/>
      <c r="D66" s="36" t="s">
        <v>12</v>
      </c>
      <c r="E66" s="37" t="s">
        <v>13</v>
      </c>
      <c r="F66" s="1"/>
      <c r="G66" s="33"/>
      <c r="H66" s="33"/>
      <c r="I66" s="33"/>
      <c r="J66" s="33"/>
      <c r="K66" s="38"/>
      <c r="L66" s="33"/>
      <c r="M66" s="24"/>
    </row>
    <row r="67" spans="1:13" ht="6" customHeight="1">
      <c r="A67" s="8"/>
      <c r="B67" s="17"/>
      <c r="C67" s="30"/>
      <c r="D67" s="31"/>
      <c r="E67" s="32"/>
      <c r="G67" s="33"/>
      <c r="H67" s="33"/>
      <c r="I67" s="33"/>
      <c r="J67" s="33"/>
      <c r="K67" s="38"/>
      <c r="L67" s="33"/>
      <c r="M67" s="24"/>
    </row>
    <row r="68" spans="1:13" s="44" customFormat="1" ht="12.75" customHeight="1">
      <c r="A68" s="8"/>
      <c r="B68" s="17"/>
      <c r="C68" s="30"/>
      <c r="D68" s="39"/>
      <c r="E68" s="40" t="s">
        <v>14</v>
      </c>
      <c r="F68" s="41" t="s">
        <v>15</v>
      </c>
      <c r="G68" s="42">
        <f aca="true" t="shared" si="0" ref="G68:L68">1.2*G8</f>
        <v>6.96</v>
      </c>
      <c r="H68" s="42">
        <f t="shared" si="0"/>
        <v>199.92</v>
      </c>
      <c r="I68" s="42">
        <f t="shared" si="0"/>
        <v>399.96</v>
      </c>
      <c r="J68" s="42">
        <f t="shared" si="0"/>
        <v>19.86</v>
      </c>
      <c r="K68" s="43">
        <f t="shared" si="0"/>
        <v>0</v>
      </c>
      <c r="L68" s="42">
        <f t="shared" si="0"/>
        <v>0</v>
      </c>
      <c r="M68" s="24"/>
    </row>
    <row r="69" spans="1:13" ht="6" customHeight="1">
      <c r="A69" s="8"/>
      <c r="B69" s="17"/>
      <c r="C69" s="30"/>
      <c r="D69" s="31"/>
      <c r="E69" s="32"/>
      <c r="F69" s="45"/>
      <c r="G69" s="33"/>
      <c r="H69" s="33"/>
      <c r="I69" s="33"/>
      <c r="J69" s="33"/>
      <c r="K69" s="38"/>
      <c r="L69" s="33"/>
      <c r="M69" s="24"/>
    </row>
    <row r="70" spans="1:13" ht="12.75" customHeight="1">
      <c r="A70" s="8"/>
      <c r="B70" s="17"/>
      <c r="C70" s="30"/>
      <c r="D70" s="46"/>
      <c r="E70" s="47" t="s">
        <v>16</v>
      </c>
      <c r="F70" s="48" t="s">
        <v>17</v>
      </c>
      <c r="G70" s="49">
        <f aca="true" t="shared" si="1" ref="G70:L73">1.2*G10</f>
        <v>3.48</v>
      </c>
      <c r="H70" s="49">
        <f t="shared" si="1"/>
        <v>199.92</v>
      </c>
      <c r="I70" s="49">
        <f t="shared" si="1"/>
        <v>99</v>
      </c>
      <c r="J70" s="49">
        <f t="shared" si="1"/>
        <v>19.86</v>
      </c>
      <c r="K70" s="50">
        <f t="shared" si="1"/>
        <v>0</v>
      </c>
      <c r="L70" s="49">
        <f t="shared" si="1"/>
        <v>0</v>
      </c>
      <c r="M70" s="24"/>
    </row>
    <row r="71" spans="1:13" ht="12.75" customHeight="1">
      <c r="A71" s="8"/>
      <c r="B71" s="17"/>
      <c r="C71" s="30"/>
      <c r="D71" s="31"/>
      <c r="E71" s="32" t="s">
        <v>18</v>
      </c>
      <c r="F71" s="45" t="s">
        <v>19</v>
      </c>
      <c r="G71" s="33">
        <f t="shared" si="1"/>
        <v>0</v>
      </c>
      <c r="H71" s="33">
        <f t="shared" si="1"/>
        <v>0</v>
      </c>
      <c r="I71" s="33">
        <f t="shared" si="1"/>
        <v>450</v>
      </c>
      <c r="J71" s="33">
        <f t="shared" si="1"/>
        <v>0</v>
      </c>
      <c r="K71" s="38">
        <f t="shared" si="1"/>
        <v>0</v>
      </c>
      <c r="L71" s="33">
        <f t="shared" si="1"/>
        <v>0</v>
      </c>
      <c r="M71" s="24"/>
    </row>
    <row r="72" spans="1:13" ht="12.75" customHeight="1">
      <c r="A72" s="8"/>
      <c r="B72" s="17"/>
      <c r="C72" s="30"/>
      <c r="D72" s="46"/>
      <c r="E72" s="47" t="s">
        <v>20</v>
      </c>
      <c r="F72" s="48" t="s">
        <v>21</v>
      </c>
      <c r="G72" s="49">
        <f t="shared" si="1"/>
        <v>145.14</v>
      </c>
      <c r="H72" s="49">
        <f t="shared" si="1"/>
        <v>0</v>
      </c>
      <c r="I72" s="49">
        <f t="shared" si="1"/>
        <v>39.959999999999994</v>
      </c>
      <c r="J72" s="49">
        <f t="shared" si="1"/>
        <v>0</v>
      </c>
      <c r="K72" s="50">
        <f t="shared" si="1"/>
        <v>0</v>
      </c>
      <c r="L72" s="49">
        <f t="shared" si="1"/>
        <v>0</v>
      </c>
      <c r="M72" s="24"/>
    </row>
    <row r="73" spans="2:13" ht="12.75" customHeight="1">
      <c r="B73" s="52"/>
      <c r="C73" s="30"/>
      <c r="D73" s="31"/>
      <c r="E73" s="32" t="s">
        <v>22</v>
      </c>
      <c r="F73" s="45" t="s">
        <v>23</v>
      </c>
      <c r="G73" s="33">
        <f t="shared" si="1"/>
        <v>481.32</v>
      </c>
      <c r="H73" s="33">
        <f t="shared" si="1"/>
        <v>0</v>
      </c>
      <c r="I73" s="33">
        <f t="shared" si="1"/>
        <v>69</v>
      </c>
      <c r="J73" s="33">
        <f t="shared" si="1"/>
        <v>0</v>
      </c>
      <c r="K73" s="38">
        <f t="shared" si="1"/>
        <v>0</v>
      </c>
      <c r="L73" s="33">
        <f t="shared" si="1"/>
        <v>0</v>
      </c>
      <c r="M73" s="24"/>
    </row>
    <row r="74" spans="2:13" ht="6" customHeight="1">
      <c r="B74" s="53"/>
      <c r="C74" s="30"/>
      <c r="D74" s="31"/>
      <c r="E74" s="32"/>
      <c r="F74" s="45"/>
      <c r="G74" s="33"/>
      <c r="H74" s="33"/>
      <c r="I74" s="33"/>
      <c r="J74" s="33"/>
      <c r="K74" s="38"/>
      <c r="L74" s="33"/>
      <c r="M74" s="24"/>
    </row>
    <row r="75" spans="2:13" ht="6" customHeight="1">
      <c r="B75" s="53"/>
      <c r="C75" s="30"/>
      <c r="D75" s="31"/>
      <c r="E75" s="32"/>
      <c r="F75" s="45"/>
      <c r="G75" s="33"/>
      <c r="H75" s="33"/>
      <c r="I75" s="33"/>
      <c r="J75" s="33"/>
      <c r="K75" s="38"/>
      <c r="L75" s="33"/>
      <c r="M75" s="24"/>
    </row>
    <row r="76" spans="1:13" s="54" customFormat="1" ht="12.75" customHeight="1">
      <c r="A76" s="51"/>
      <c r="B76" s="53"/>
      <c r="C76" s="55"/>
      <c r="D76" s="36" t="s">
        <v>12</v>
      </c>
      <c r="E76" s="37" t="s">
        <v>24</v>
      </c>
      <c r="F76" s="56"/>
      <c r="G76" s="33"/>
      <c r="H76" s="33"/>
      <c r="I76" s="33"/>
      <c r="J76" s="33"/>
      <c r="K76" s="38"/>
      <c r="L76" s="33"/>
      <c r="M76" s="57"/>
    </row>
    <row r="77" spans="1:13" ht="6" customHeight="1">
      <c r="A77" s="54"/>
      <c r="B77" s="53"/>
      <c r="C77" s="30"/>
      <c r="D77" s="31"/>
      <c r="E77" s="32"/>
      <c r="F77" s="45"/>
      <c r="G77" s="58"/>
      <c r="H77" s="58"/>
      <c r="I77" s="58"/>
      <c r="J77" s="58"/>
      <c r="K77" s="38"/>
      <c r="L77" s="33"/>
      <c r="M77" s="24"/>
    </row>
    <row r="78" spans="2:13" ht="12.75" customHeight="1">
      <c r="B78" s="53"/>
      <c r="C78" s="30"/>
      <c r="D78" s="31"/>
      <c r="E78" s="59">
        <v>1</v>
      </c>
      <c r="F78" s="45" t="s">
        <v>25</v>
      </c>
      <c r="G78" s="58">
        <f aca="true" t="shared" si="2" ref="G78:L82">1.2*G18</f>
        <v>0</v>
      </c>
      <c r="H78" s="58">
        <f t="shared" si="2"/>
        <v>0</v>
      </c>
      <c r="I78" s="58">
        <f t="shared" si="2"/>
        <v>29.939999999999998</v>
      </c>
      <c r="J78" s="58">
        <f t="shared" si="2"/>
        <v>3.9599999999999995</v>
      </c>
      <c r="K78" s="38">
        <f t="shared" si="2"/>
        <v>0</v>
      </c>
      <c r="L78" s="33">
        <f t="shared" si="2"/>
        <v>0</v>
      </c>
      <c r="M78" s="24"/>
    </row>
    <row r="79" spans="2:13" ht="12.75" customHeight="1">
      <c r="B79" s="53"/>
      <c r="C79" s="30"/>
      <c r="D79" s="46"/>
      <c r="E79" s="60">
        <v>3</v>
      </c>
      <c r="F79" s="48" t="s">
        <v>26</v>
      </c>
      <c r="G79" s="61">
        <f t="shared" si="2"/>
        <v>0</v>
      </c>
      <c r="H79" s="61">
        <f t="shared" si="2"/>
        <v>79.8</v>
      </c>
      <c r="I79" s="61">
        <f t="shared" si="2"/>
        <v>39.959999999999994</v>
      </c>
      <c r="J79" s="61">
        <f t="shared" si="2"/>
        <v>4.44</v>
      </c>
      <c r="K79" s="50">
        <f t="shared" si="2"/>
        <v>0</v>
      </c>
      <c r="L79" s="49">
        <f t="shared" si="2"/>
        <v>0</v>
      </c>
      <c r="M79" s="24"/>
    </row>
    <row r="80" spans="2:13" ht="12.75" customHeight="1">
      <c r="B80" s="53"/>
      <c r="C80" s="30"/>
      <c r="D80" s="31"/>
      <c r="E80" s="62">
        <v>30</v>
      </c>
      <c r="F80" s="45" t="s">
        <v>27</v>
      </c>
      <c r="G80" s="58">
        <f t="shared" si="2"/>
        <v>0</v>
      </c>
      <c r="H80" s="58">
        <f t="shared" si="2"/>
        <v>79.8</v>
      </c>
      <c r="I80" s="58">
        <f t="shared" si="2"/>
        <v>39.959999999999994</v>
      </c>
      <c r="J80" s="58">
        <f t="shared" si="2"/>
        <v>7.4399999999999995</v>
      </c>
      <c r="K80" s="38">
        <f t="shared" si="2"/>
        <v>0</v>
      </c>
      <c r="L80" s="33">
        <f t="shared" si="2"/>
        <v>0</v>
      </c>
      <c r="M80" s="24"/>
    </row>
    <row r="81" spans="2:13" ht="12.75" customHeight="1">
      <c r="B81" s="53"/>
      <c r="C81" s="30"/>
      <c r="D81" s="46"/>
      <c r="E81" s="63">
        <v>50</v>
      </c>
      <c r="F81" s="48" t="s">
        <v>28</v>
      </c>
      <c r="G81" s="61">
        <f t="shared" si="2"/>
        <v>0</v>
      </c>
      <c r="H81" s="61">
        <f t="shared" si="2"/>
        <v>79.8</v>
      </c>
      <c r="I81" s="61">
        <f t="shared" si="2"/>
        <v>59.879999999999995</v>
      </c>
      <c r="J81" s="61">
        <f t="shared" si="2"/>
        <v>12.719999999999999</v>
      </c>
      <c r="K81" s="50">
        <f t="shared" si="2"/>
        <v>0</v>
      </c>
      <c r="L81" s="49">
        <f t="shared" si="2"/>
        <v>0</v>
      </c>
      <c r="M81" s="24"/>
    </row>
    <row r="82" spans="3:13" ht="12.75" customHeight="1">
      <c r="C82" s="30"/>
      <c r="D82" s="31"/>
      <c r="E82" s="65">
        <v>100</v>
      </c>
      <c r="F82" s="45" t="s">
        <v>29</v>
      </c>
      <c r="G82" s="58">
        <f t="shared" si="2"/>
        <v>0</v>
      </c>
      <c r="H82" s="58">
        <f t="shared" si="2"/>
        <v>690</v>
      </c>
      <c r="I82" s="58">
        <f t="shared" si="2"/>
        <v>300</v>
      </c>
      <c r="J82" s="58">
        <f t="shared" si="2"/>
        <v>39.6</v>
      </c>
      <c r="K82" s="38">
        <f t="shared" si="2"/>
        <v>0</v>
      </c>
      <c r="L82" s="33">
        <f t="shared" si="2"/>
        <v>0</v>
      </c>
      <c r="M82" s="24"/>
    </row>
    <row r="83" spans="3:13" ht="6" customHeight="1">
      <c r="C83" s="30"/>
      <c r="D83" s="31"/>
      <c r="E83" s="32"/>
      <c r="F83" s="45"/>
      <c r="G83" s="58"/>
      <c r="H83" s="58"/>
      <c r="I83" s="58"/>
      <c r="J83" s="58"/>
      <c r="K83" s="38"/>
      <c r="L83" s="33"/>
      <c r="M83" s="24"/>
    </row>
    <row r="84" spans="3:13" ht="6" customHeight="1">
      <c r="C84" s="30"/>
      <c r="D84" s="31"/>
      <c r="E84" s="32"/>
      <c r="F84" s="45"/>
      <c r="G84" s="58"/>
      <c r="H84" s="58"/>
      <c r="I84" s="58"/>
      <c r="J84" s="58"/>
      <c r="K84" s="38"/>
      <c r="L84" s="33"/>
      <c r="M84" s="24"/>
    </row>
    <row r="85" spans="1:13" s="54" customFormat="1" ht="12.75" customHeight="1">
      <c r="A85" s="51"/>
      <c r="B85" s="52"/>
      <c r="C85" s="55"/>
      <c r="D85" s="36" t="s">
        <v>12</v>
      </c>
      <c r="E85" s="37" t="s">
        <v>30</v>
      </c>
      <c r="F85" s="56"/>
      <c r="G85" s="58"/>
      <c r="H85" s="58"/>
      <c r="I85" s="58"/>
      <c r="J85" s="58"/>
      <c r="K85" s="38"/>
      <c r="L85" s="33"/>
      <c r="M85" s="57"/>
    </row>
    <row r="86" spans="2:13" ht="6" customHeight="1">
      <c r="B86" s="53"/>
      <c r="C86" s="30"/>
      <c r="D86" s="31"/>
      <c r="E86" s="32"/>
      <c r="F86" s="45"/>
      <c r="G86" s="58"/>
      <c r="H86" s="58"/>
      <c r="I86" s="58"/>
      <c r="J86" s="58"/>
      <c r="K86" s="38"/>
      <c r="L86" s="33"/>
      <c r="M86" s="24"/>
    </row>
    <row r="87" spans="2:13" ht="12.75" customHeight="1">
      <c r="B87" s="53"/>
      <c r="C87" s="30"/>
      <c r="D87" s="31"/>
      <c r="E87" s="32" t="s">
        <v>31</v>
      </c>
      <c r="F87" s="32" t="s">
        <v>32</v>
      </c>
      <c r="G87" s="58">
        <f aca="true" t="shared" si="3" ref="G87:L89">1.2*G27</f>
        <v>0</v>
      </c>
      <c r="H87" s="58">
        <f t="shared" si="3"/>
        <v>0</v>
      </c>
      <c r="I87" s="58">
        <f t="shared" si="3"/>
        <v>19.92</v>
      </c>
      <c r="J87" s="58">
        <f t="shared" si="3"/>
        <v>3.9599999999999995</v>
      </c>
      <c r="K87" s="38">
        <f t="shared" si="3"/>
        <v>0</v>
      </c>
      <c r="L87" s="33">
        <f t="shared" si="3"/>
        <v>0</v>
      </c>
      <c r="M87" s="24"/>
    </row>
    <row r="88" spans="2:13" ht="12.75" customHeight="1">
      <c r="B88" s="53"/>
      <c r="C88" s="30"/>
      <c r="D88" s="46"/>
      <c r="E88" s="47" t="s">
        <v>33</v>
      </c>
      <c r="F88" s="47" t="s">
        <v>34</v>
      </c>
      <c r="G88" s="61">
        <f t="shared" si="3"/>
        <v>0</v>
      </c>
      <c r="H88" s="61">
        <f t="shared" si="3"/>
        <v>0</v>
      </c>
      <c r="I88" s="61">
        <f t="shared" si="3"/>
        <v>49.85999999999999</v>
      </c>
      <c r="J88" s="61">
        <f t="shared" si="3"/>
        <v>11.46</v>
      </c>
      <c r="K88" s="50">
        <f t="shared" si="3"/>
        <v>0</v>
      </c>
      <c r="L88" s="49">
        <f t="shared" si="3"/>
        <v>0</v>
      </c>
      <c r="M88" s="24"/>
    </row>
    <row r="89" spans="2:13" ht="12.75" customHeight="1">
      <c r="B89" s="53"/>
      <c r="C89" s="30"/>
      <c r="D89" s="31"/>
      <c r="E89" s="32" t="s">
        <v>35</v>
      </c>
      <c r="F89" s="32" t="s">
        <v>36</v>
      </c>
      <c r="G89" s="58">
        <f t="shared" si="3"/>
        <v>0</v>
      </c>
      <c r="H89" s="58">
        <f t="shared" si="3"/>
        <v>0</v>
      </c>
      <c r="I89" s="58">
        <f t="shared" si="3"/>
        <v>115.91999999999999</v>
      </c>
      <c r="J89" s="58">
        <f t="shared" si="3"/>
        <v>33.3</v>
      </c>
      <c r="K89" s="38">
        <f t="shared" si="3"/>
        <v>0</v>
      </c>
      <c r="L89" s="33">
        <f t="shared" si="3"/>
        <v>0</v>
      </c>
      <c r="M89" s="24"/>
    </row>
    <row r="90" spans="2:13" ht="6" customHeight="1">
      <c r="B90" s="53"/>
      <c r="C90" s="30"/>
      <c r="D90" s="31"/>
      <c r="E90" s="32"/>
      <c r="F90" s="45"/>
      <c r="G90" s="58"/>
      <c r="H90" s="58"/>
      <c r="I90" s="58"/>
      <c r="J90" s="58"/>
      <c r="K90" s="38"/>
      <c r="L90" s="33"/>
      <c r="M90" s="24"/>
    </row>
    <row r="91" spans="2:13" ht="12.75" customHeight="1">
      <c r="B91" s="53"/>
      <c r="C91" s="30"/>
      <c r="D91" s="61"/>
      <c r="E91" s="61" t="s">
        <v>37</v>
      </c>
      <c r="F91" s="61" t="s">
        <v>38</v>
      </c>
      <c r="G91" s="61">
        <f aca="true" t="shared" si="4" ref="G91:L91">1.2*G31</f>
        <v>0</v>
      </c>
      <c r="H91" s="61">
        <f t="shared" si="4"/>
        <v>0</v>
      </c>
      <c r="I91" s="61">
        <f t="shared" si="4"/>
        <v>19.979999999999997</v>
      </c>
      <c r="J91" s="61">
        <f t="shared" si="4"/>
        <v>1.7999999999999998</v>
      </c>
      <c r="K91" s="50">
        <f t="shared" si="4"/>
        <v>0</v>
      </c>
      <c r="L91" s="49">
        <f t="shared" si="4"/>
        <v>0</v>
      </c>
      <c r="M91" s="24"/>
    </row>
    <row r="92" spans="2:13" ht="6" customHeight="1">
      <c r="B92" s="53"/>
      <c r="C92" s="30"/>
      <c r="D92" s="31"/>
      <c r="E92" s="32"/>
      <c r="F92" s="45"/>
      <c r="G92" s="58"/>
      <c r="H92" s="58"/>
      <c r="I92" s="58"/>
      <c r="J92" s="58"/>
      <c r="K92" s="38"/>
      <c r="L92" s="33"/>
      <c r="M92" s="24"/>
    </row>
    <row r="93" spans="2:13" ht="6" customHeight="1">
      <c r="B93" s="53"/>
      <c r="C93" s="30"/>
      <c r="D93" s="31"/>
      <c r="E93" s="32"/>
      <c r="F93" s="45"/>
      <c r="G93" s="58"/>
      <c r="H93" s="58"/>
      <c r="I93" s="58"/>
      <c r="J93" s="58"/>
      <c r="K93" s="38"/>
      <c r="L93" s="33"/>
      <c r="M93" s="24"/>
    </row>
    <row r="94" spans="1:13" s="54" customFormat="1" ht="12.75" customHeight="1">
      <c r="A94" s="66"/>
      <c r="B94" s="53"/>
      <c r="C94" s="55"/>
      <c r="D94" s="36" t="s">
        <v>12</v>
      </c>
      <c r="E94" s="37" t="s">
        <v>39</v>
      </c>
      <c r="F94" s="56"/>
      <c r="G94" s="58"/>
      <c r="H94" s="58"/>
      <c r="I94" s="58"/>
      <c r="J94" s="58"/>
      <c r="K94" s="38"/>
      <c r="L94" s="33"/>
      <c r="M94" s="57"/>
    </row>
    <row r="95" spans="1:13" ht="6" customHeight="1">
      <c r="A95" s="67"/>
      <c r="B95" s="53"/>
      <c r="C95" s="30"/>
      <c r="D95" s="31"/>
      <c r="E95" s="32"/>
      <c r="F95" s="45"/>
      <c r="G95" s="58"/>
      <c r="H95" s="58"/>
      <c r="I95" s="58"/>
      <c r="J95" s="58"/>
      <c r="K95" s="38"/>
      <c r="L95" s="33"/>
      <c r="M95" s="24"/>
    </row>
    <row r="96" spans="1:13" ht="12.75" customHeight="1">
      <c r="A96" s="67"/>
      <c r="B96" s="53"/>
      <c r="C96" s="30"/>
      <c r="D96" s="31"/>
      <c r="E96" s="32" t="s">
        <v>39</v>
      </c>
      <c r="F96" s="32" t="s">
        <v>40</v>
      </c>
      <c r="G96" s="58">
        <f aca="true" t="shared" si="5" ref="G96:L96">1.2*G36</f>
        <v>0</v>
      </c>
      <c r="H96" s="58">
        <f t="shared" si="5"/>
        <v>0</v>
      </c>
      <c r="I96" s="58">
        <f t="shared" si="5"/>
        <v>39.959999999999994</v>
      </c>
      <c r="J96" s="58">
        <f t="shared" si="5"/>
        <v>2.94</v>
      </c>
      <c r="K96" s="38">
        <f t="shared" si="5"/>
        <v>0</v>
      </c>
      <c r="L96" s="33">
        <f t="shared" si="5"/>
        <v>0</v>
      </c>
      <c r="M96" s="24"/>
    </row>
    <row r="97" spans="1:13" ht="6" customHeight="1">
      <c r="A97" s="67"/>
      <c r="B97" s="53"/>
      <c r="C97" s="30"/>
      <c r="D97" s="31"/>
      <c r="E97" s="32"/>
      <c r="F97" s="45"/>
      <c r="G97" s="58"/>
      <c r="H97" s="58"/>
      <c r="I97" s="58"/>
      <c r="J97" s="58"/>
      <c r="K97" s="38"/>
      <c r="L97" s="33"/>
      <c r="M97" s="24"/>
    </row>
    <row r="98" spans="1:13" ht="12.75" customHeight="1">
      <c r="A98" s="67"/>
      <c r="B98" s="53"/>
      <c r="C98" s="30"/>
      <c r="D98" s="46"/>
      <c r="E98" s="47" t="s">
        <v>41</v>
      </c>
      <c r="F98" s="47" t="s">
        <v>42</v>
      </c>
      <c r="G98" s="61">
        <f aca="true" t="shared" si="6" ref="G98:L99">1.2*G38</f>
        <v>0</v>
      </c>
      <c r="H98" s="61">
        <f t="shared" si="6"/>
        <v>265.2</v>
      </c>
      <c r="I98" s="61">
        <f t="shared" si="6"/>
        <v>49.98</v>
      </c>
      <c r="J98" s="61">
        <f t="shared" si="6"/>
        <v>10.44</v>
      </c>
      <c r="K98" s="50">
        <f t="shared" si="6"/>
        <v>0</v>
      </c>
      <c r="L98" s="49">
        <f t="shared" si="6"/>
        <v>0</v>
      </c>
      <c r="M98" s="24"/>
    </row>
    <row r="99" spans="1:13" ht="12.75" customHeight="1">
      <c r="A99" s="67"/>
      <c r="B99" s="53"/>
      <c r="C99" s="30"/>
      <c r="D99" s="31"/>
      <c r="E99" s="32" t="s">
        <v>43</v>
      </c>
      <c r="F99" s="32" t="s">
        <v>44</v>
      </c>
      <c r="G99" s="68">
        <f t="shared" si="6"/>
        <v>0</v>
      </c>
      <c r="H99" s="68">
        <f t="shared" si="6"/>
        <v>336.59999999999997</v>
      </c>
      <c r="I99" s="68">
        <f t="shared" si="6"/>
        <v>49.98</v>
      </c>
      <c r="J99" s="68">
        <f t="shared" si="6"/>
        <v>10.44</v>
      </c>
      <c r="K99" s="38">
        <f t="shared" si="6"/>
        <v>0</v>
      </c>
      <c r="L99" s="33">
        <f t="shared" si="6"/>
        <v>0</v>
      </c>
      <c r="M99" s="24"/>
    </row>
    <row r="100" spans="1:13" ht="6" customHeight="1">
      <c r="A100" s="67"/>
      <c r="B100" s="53"/>
      <c r="C100" s="30"/>
      <c r="D100" s="31"/>
      <c r="E100" s="32"/>
      <c r="F100" s="32"/>
      <c r="G100" s="68"/>
      <c r="H100" s="68"/>
      <c r="I100" s="68"/>
      <c r="J100" s="68"/>
      <c r="K100" s="38"/>
      <c r="L100" s="33"/>
      <c r="M100" s="24"/>
    </row>
    <row r="101" spans="1:13" ht="12.75" customHeight="1">
      <c r="A101" s="67"/>
      <c r="B101" s="53"/>
      <c r="C101" s="30"/>
      <c r="D101" s="46"/>
      <c r="E101" s="47" t="s">
        <v>45</v>
      </c>
      <c r="F101" s="47" t="s">
        <v>46</v>
      </c>
      <c r="G101" s="61">
        <f aca="true" t="shared" si="7" ref="G101:L101">1.2*G41</f>
        <v>0</v>
      </c>
      <c r="H101" s="61">
        <f t="shared" si="7"/>
        <v>0</v>
      </c>
      <c r="I101" s="61">
        <f t="shared" si="7"/>
        <v>99.96</v>
      </c>
      <c r="J101" s="61">
        <f t="shared" si="7"/>
        <v>0</v>
      </c>
      <c r="K101" s="50">
        <f t="shared" si="7"/>
        <v>0</v>
      </c>
      <c r="L101" s="49">
        <f t="shared" si="7"/>
        <v>0</v>
      </c>
      <c r="M101" s="24"/>
    </row>
    <row r="102" spans="1:13" ht="6" customHeight="1">
      <c r="A102" s="67"/>
      <c r="C102" s="30"/>
      <c r="D102" s="31"/>
      <c r="E102" s="32"/>
      <c r="F102" s="45"/>
      <c r="G102" s="58"/>
      <c r="H102" s="58"/>
      <c r="I102" s="58"/>
      <c r="J102" s="58"/>
      <c r="K102" s="38"/>
      <c r="L102" s="33"/>
      <c r="M102" s="24"/>
    </row>
    <row r="103" spans="1:13" ht="6" customHeight="1">
      <c r="A103" s="69"/>
      <c r="C103" s="30"/>
      <c r="D103" s="31"/>
      <c r="E103" s="32"/>
      <c r="F103" s="45"/>
      <c r="G103" s="58"/>
      <c r="H103" s="58"/>
      <c r="I103" s="58"/>
      <c r="J103" s="58"/>
      <c r="K103" s="38"/>
      <c r="L103" s="33"/>
      <c r="M103" s="24"/>
    </row>
    <row r="104" spans="1:13" ht="12.75" customHeight="1">
      <c r="A104" s="69"/>
      <c r="C104" s="30"/>
      <c r="D104" s="36" t="s">
        <v>12</v>
      </c>
      <c r="E104" s="37" t="s">
        <v>47</v>
      </c>
      <c r="F104" s="70"/>
      <c r="G104" s="58"/>
      <c r="H104" s="58"/>
      <c r="I104" s="58"/>
      <c r="J104" s="58"/>
      <c r="K104" s="38"/>
      <c r="L104" s="33"/>
      <c r="M104" s="24"/>
    </row>
    <row r="105" spans="3:13" ht="6" customHeight="1">
      <c r="C105" s="30"/>
      <c r="D105" s="31"/>
      <c r="E105" s="32"/>
      <c r="F105" s="45"/>
      <c r="G105" s="58"/>
      <c r="H105" s="58"/>
      <c r="I105" s="58"/>
      <c r="J105" s="58"/>
      <c r="K105" s="38"/>
      <c r="L105" s="33"/>
      <c r="M105" s="24"/>
    </row>
    <row r="106" spans="3:13" ht="12.75" customHeight="1">
      <c r="C106" s="30"/>
      <c r="D106" s="31"/>
      <c r="E106" s="32" t="s">
        <v>48</v>
      </c>
      <c r="F106" s="45" t="s">
        <v>49</v>
      </c>
      <c r="G106" s="58">
        <f aca="true" t="shared" si="8" ref="G106:L108">1.2*G46</f>
        <v>0</v>
      </c>
      <c r="H106" s="58">
        <f t="shared" si="8"/>
        <v>0</v>
      </c>
      <c r="I106" s="58">
        <f t="shared" si="8"/>
        <v>0</v>
      </c>
      <c r="J106" s="58">
        <f t="shared" si="8"/>
        <v>69.3</v>
      </c>
      <c r="K106" s="38">
        <f t="shared" si="8"/>
        <v>0</v>
      </c>
      <c r="L106" s="33">
        <f t="shared" si="8"/>
        <v>0</v>
      </c>
      <c r="M106" s="24"/>
    </row>
    <row r="107" spans="3:13" ht="12.75" customHeight="1">
      <c r="C107" s="30"/>
      <c r="D107" s="46"/>
      <c r="E107" s="47" t="s">
        <v>50</v>
      </c>
      <c r="F107" s="48" t="s">
        <v>51</v>
      </c>
      <c r="G107" s="61">
        <f t="shared" si="8"/>
        <v>0</v>
      </c>
      <c r="H107" s="61">
        <f t="shared" si="8"/>
        <v>0</v>
      </c>
      <c r="I107" s="61">
        <f t="shared" si="8"/>
        <v>0</v>
      </c>
      <c r="J107" s="61">
        <f t="shared" si="8"/>
        <v>88.8</v>
      </c>
      <c r="K107" s="50">
        <f t="shared" si="8"/>
        <v>0</v>
      </c>
      <c r="L107" s="49">
        <f t="shared" si="8"/>
        <v>0</v>
      </c>
      <c r="M107" s="24"/>
    </row>
    <row r="108" spans="3:13" ht="12.75" customHeight="1">
      <c r="C108" s="30"/>
      <c r="D108" s="31"/>
      <c r="E108" s="32" t="s">
        <v>52</v>
      </c>
      <c r="F108" s="45" t="s">
        <v>53</v>
      </c>
      <c r="G108" s="58">
        <f t="shared" si="8"/>
        <v>0</v>
      </c>
      <c r="H108" s="58">
        <f t="shared" si="8"/>
        <v>0</v>
      </c>
      <c r="I108" s="58">
        <f t="shared" si="8"/>
        <v>0</v>
      </c>
      <c r="J108" s="58">
        <f t="shared" si="8"/>
        <v>168</v>
      </c>
      <c r="K108" s="38">
        <f t="shared" si="8"/>
        <v>0</v>
      </c>
      <c r="L108" s="33">
        <f t="shared" si="8"/>
        <v>0</v>
      </c>
      <c r="M108" s="24"/>
    </row>
    <row r="109" spans="3:13" ht="6" customHeight="1">
      <c r="C109" s="30"/>
      <c r="D109" s="31"/>
      <c r="E109" s="32"/>
      <c r="F109" s="45"/>
      <c r="G109" s="58"/>
      <c r="H109" s="58"/>
      <c r="I109" s="58"/>
      <c r="J109" s="58"/>
      <c r="K109" s="38"/>
      <c r="L109" s="33"/>
      <c r="M109" s="24"/>
    </row>
    <row r="110" spans="3:13" ht="12.75" customHeight="1">
      <c r="C110" s="30"/>
      <c r="D110" s="31"/>
      <c r="E110" s="32" t="s">
        <v>54</v>
      </c>
      <c r="F110" s="45" t="s">
        <v>55</v>
      </c>
      <c r="G110" s="58">
        <f aca="true" t="shared" si="9" ref="G110:L111">1.2*G50</f>
        <v>0</v>
      </c>
      <c r="H110" s="58">
        <f t="shared" si="9"/>
        <v>0</v>
      </c>
      <c r="I110" s="58">
        <f t="shared" si="9"/>
        <v>0</v>
      </c>
      <c r="J110" s="58">
        <f t="shared" si="9"/>
        <v>99.54</v>
      </c>
      <c r="K110" s="38">
        <f t="shared" si="9"/>
        <v>0</v>
      </c>
      <c r="L110" s="33">
        <f t="shared" si="9"/>
        <v>0</v>
      </c>
      <c r="M110" s="24"/>
    </row>
    <row r="111" spans="1:13" ht="12.75" customHeight="1">
      <c r="A111" s="71" t="s">
        <v>56</v>
      </c>
      <c r="B111" s="52"/>
      <c r="C111" s="30"/>
      <c r="D111" s="31"/>
      <c r="E111" s="32" t="s">
        <v>57</v>
      </c>
      <c r="F111" s="45" t="s">
        <v>58</v>
      </c>
      <c r="G111" s="58">
        <f t="shared" si="9"/>
        <v>0</v>
      </c>
      <c r="H111" s="58">
        <f t="shared" si="9"/>
        <v>0</v>
      </c>
      <c r="I111" s="58">
        <f t="shared" si="9"/>
        <v>0</v>
      </c>
      <c r="J111" s="58">
        <f t="shared" si="9"/>
        <v>138.6</v>
      </c>
      <c r="K111" s="38">
        <f t="shared" si="9"/>
        <v>0</v>
      </c>
      <c r="L111" s="33">
        <f t="shared" si="9"/>
        <v>0</v>
      </c>
      <c r="M111" s="24"/>
    </row>
    <row r="112" spans="1:13" ht="6" customHeight="1">
      <c r="A112" s="100"/>
      <c r="B112" s="53"/>
      <c r="C112" s="30"/>
      <c r="D112" s="31"/>
      <c r="E112" s="32"/>
      <c r="G112" s="58"/>
      <c r="H112" s="58"/>
      <c r="I112" s="58"/>
      <c r="J112" s="58"/>
      <c r="K112" s="73"/>
      <c r="L112" s="33"/>
      <c r="M112" s="24"/>
    </row>
    <row r="113" spans="1:13" ht="6" customHeight="1">
      <c r="A113" s="100"/>
      <c r="B113" s="53"/>
      <c r="C113" s="25"/>
      <c r="D113" s="74"/>
      <c r="E113" s="75"/>
      <c r="F113" s="75"/>
      <c r="G113" s="76"/>
      <c r="H113" s="76"/>
      <c r="I113" s="76"/>
      <c r="J113" s="77"/>
      <c r="K113" s="76"/>
      <c r="L113" s="76"/>
      <c r="M113" s="24"/>
    </row>
    <row r="114" spans="1:13" s="85" customFormat="1" ht="12.75" customHeight="1">
      <c r="A114" s="100"/>
      <c r="B114" s="53"/>
      <c r="C114" s="55"/>
      <c r="D114" s="78">
        <f>COUNT(D65:D113)</f>
        <v>0</v>
      </c>
      <c r="E114" s="79" t="s">
        <v>59</v>
      </c>
      <c r="F114" s="80"/>
      <c r="G114" s="81"/>
      <c r="H114" s="81"/>
      <c r="I114" s="81"/>
      <c r="J114" s="82" t="s">
        <v>60</v>
      </c>
      <c r="K114" s="83">
        <f>SUM(K65:K112)</f>
        <v>0</v>
      </c>
      <c r="L114" s="84">
        <f>SUM(L65:L112)</f>
        <v>0</v>
      </c>
      <c r="M114" s="57"/>
    </row>
    <row r="115" spans="1:13" s="85" customFormat="1" ht="6" customHeight="1">
      <c r="A115" s="100"/>
      <c r="B115" s="53"/>
      <c r="C115" s="30"/>
      <c r="D115" s="19"/>
      <c r="E115" s="86"/>
      <c r="F115" s="87"/>
      <c r="G115" s="35"/>
      <c r="H115" s="35"/>
      <c r="I115" s="35"/>
      <c r="J115" s="88"/>
      <c r="K115" s="83"/>
      <c r="L115" s="84"/>
      <c r="M115" s="24"/>
    </row>
    <row r="116" spans="1:13" ht="12.75" customHeight="1" outlineLevel="1">
      <c r="A116" s="100"/>
      <c r="B116" s="53"/>
      <c r="C116" s="55"/>
      <c r="D116" s="89"/>
      <c r="E116" s="86" t="s">
        <v>61</v>
      </c>
      <c r="F116" s="82"/>
      <c r="G116" s="90"/>
      <c r="H116" s="90"/>
      <c r="I116" s="90"/>
      <c r="J116" s="82" t="s">
        <v>62</v>
      </c>
      <c r="K116" s="83">
        <f>K114*1.2</f>
        <v>0</v>
      </c>
      <c r="L116" s="84">
        <f>L114*1.2</f>
        <v>0</v>
      </c>
      <c r="M116" s="57"/>
    </row>
    <row r="117" spans="1:13" ht="6" customHeight="1">
      <c r="A117" s="100"/>
      <c r="B117" s="53"/>
      <c r="C117" s="25"/>
      <c r="D117" s="31"/>
      <c r="E117" s="85"/>
      <c r="F117" s="85"/>
      <c r="G117" s="91"/>
      <c r="H117" s="91"/>
      <c r="I117" s="91"/>
      <c r="J117" s="92"/>
      <c r="K117" s="91"/>
      <c r="L117" s="91"/>
      <c r="M117" s="24"/>
    </row>
    <row r="118" spans="1:13" ht="4.5" customHeight="1">
      <c r="A118" s="100"/>
      <c r="B118" s="93"/>
      <c r="C118" s="94"/>
      <c r="D118" s="11"/>
      <c r="E118" s="12"/>
      <c r="F118" s="12"/>
      <c r="G118" s="13"/>
      <c r="H118" s="13"/>
      <c r="I118" s="13"/>
      <c r="J118" s="13"/>
      <c r="K118" s="13"/>
      <c r="L118" s="13"/>
      <c r="M118" s="95"/>
    </row>
    <row r="119" ht="6" customHeight="1"/>
  </sheetData>
  <mergeCells count="4">
    <mergeCell ref="A62:A72"/>
    <mergeCell ref="A2:A12"/>
    <mergeCell ref="A51:A58"/>
    <mergeCell ref="A111:A118"/>
  </mergeCells>
  <printOptions/>
  <pageMargins left="0.15748031496062992" right="0.15748031496062992" top="0.9448818897637796" bottom="0.15748031496062992" header="0.3937007874015748" footer="0"/>
  <pageSetup horizontalDpi="300" verticalDpi="300" orientation="landscape" paperSize="9" scale="90" r:id="rId1"/>
  <headerFooter alignWithMargins="0">
    <oddHeader>&amp;LMyCo - Bestellung&amp;C&amp;"Arial,Fett"&amp;24MyCo - Bausteine&amp;RSeite   .....   von   .....</oddHeader>
  </headerFooter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104"/>
  <sheetViews>
    <sheetView showGridLines="0" showOutlineSymbols="0" workbookViewId="0" topLeftCell="A1">
      <selection activeCell="J70" sqref="J70"/>
    </sheetView>
  </sheetViews>
  <sheetFormatPr defaultColWidth="11.421875" defaultRowHeight="12.75" outlineLevelRow="1" outlineLevelCol="1"/>
  <cols>
    <col min="1" max="1" width="15.7109375" style="51" customWidth="1"/>
    <col min="2" max="2" width="1.7109375" style="64" customWidth="1"/>
    <col min="3" max="3" width="0.85546875" style="96" customWidth="1"/>
    <col min="4" max="4" width="5.7109375" style="97" customWidth="1"/>
    <col min="5" max="5" width="19.7109375" style="15" customWidth="1" outlineLevel="1"/>
    <col min="6" max="6" width="52.7109375" style="15" customWidth="1"/>
    <col min="7" max="8" width="10.7109375" style="98" customWidth="1"/>
    <col min="9" max="9" width="10.7109375" style="98" customWidth="1" outlineLevel="1"/>
    <col min="10" max="11" width="10.7109375" style="98" customWidth="1"/>
    <col min="12" max="12" width="10.7109375" style="98" customWidth="1" outlineLevel="1"/>
    <col min="13" max="13" width="0.85546875" style="15" customWidth="1"/>
    <col min="14" max="16384" width="11.421875" style="15" customWidth="1"/>
  </cols>
  <sheetData>
    <row r="1" spans="1:13" s="5" customFormat="1" ht="12.75" customHeight="1">
      <c r="A1" s="1"/>
      <c r="B1" s="2"/>
      <c r="C1" s="3"/>
      <c r="D1" s="4" t="s">
        <v>64</v>
      </c>
      <c r="G1" s="6"/>
      <c r="H1" s="6"/>
      <c r="I1" s="6"/>
      <c r="J1" s="6"/>
      <c r="K1" s="6"/>
      <c r="L1" s="6"/>
      <c r="M1" s="7" t="s">
        <v>1</v>
      </c>
    </row>
    <row r="2" spans="1:13" ht="4.5" customHeight="1">
      <c r="A2" s="8" t="s">
        <v>2</v>
      </c>
      <c r="B2" s="9"/>
      <c r="C2" s="10"/>
      <c r="D2" s="11"/>
      <c r="E2" s="12"/>
      <c r="F2" s="12"/>
      <c r="G2" s="13"/>
      <c r="H2" s="13"/>
      <c r="I2" s="13"/>
      <c r="J2" s="13"/>
      <c r="K2" s="13"/>
      <c r="L2" s="13"/>
      <c r="M2" s="14"/>
    </row>
    <row r="3" spans="1:13" ht="18" customHeight="1">
      <c r="A3" s="101"/>
      <c r="B3" s="17"/>
      <c r="C3" s="18"/>
      <c r="D3" s="19" t="s">
        <v>3</v>
      </c>
      <c r="E3" s="20" t="s">
        <v>4</v>
      </c>
      <c r="F3" s="21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3" t="s">
        <v>10</v>
      </c>
      <c r="L3" s="22" t="s">
        <v>11</v>
      </c>
      <c r="M3" s="24"/>
    </row>
    <row r="4" spans="1:13" ht="6" customHeight="1">
      <c r="A4" s="101"/>
      <c r="B4" s="17"/>
      <c r="C4" s="25"/>
      <c r="D4" s="26"/>
      <c r="E4" s="27"/>
      <c r="F4" s="27"/>
      <c r="G4" s="28"/>
      <c r="H4" s="28"/>
      <c r="I4" s="28"/>
      <c r="J4" s="28"/>
      <c r="K4" s="29"/>
      <c r="L4" s="28"/>
      <c r="M4" s="24"/>
    </row>
    <row r="5" spans="1:13" ht="6" customHeight="1">
      <c r="A5" s="101"/>
      <c r="B5" s="17"/>
      <c r="C5" s="30"/>
      <c r="D5" s="31"/>
      <c r="E5" s="32"/>
      <c r="F5" s="1"/>
      <c r="G5" s="33"/>
      <c r="H5" s="33"/>
      <c r="I5" s="33"/>
      <c r="J5" s="33"/>
      <c r="K5" s="34"/>
      <c r="L5" s="35"/>
      <c r="M5" s="24"/>
    </row>
    <row r="6" spans="1:13" ht="12.75" customHeight="1">
      <c r="A6" s="101"/>
      <c r="B6" s="17"/>
      <c r="C6" s="30"/>
      <c r="D6" s="36" t="s">
        <v>12</v>
      </c>
      <c r="E6" s="37" t="s">
        <v>65</v>
      </c>
      <c r="F6" s="1"/>
      <c r="G6" s="33"/>
      <c r="H6" s="33"/>
      <c r="I6" s="33"/>
      <c r="J6" s="33"/>
      <c r="K6" s="38"/>
      <c r="L6" s="33"/>
      <c r="M6" s="24"/>
    </row>
    <row r="7" spans="1:13" ht="6" customHeight="1">
      <c r="A7" s="101"/>
      <c r="B7" s="17"/>
      <c r="C7" s="30"/>
      <c r="D7" s="31"/>
      <c r="E7" s="32"/>
      <c r="G7" s="33"/>
      <c r="H7" s="33"/>
      <c r="I7" s="33"/>
      <c r="J7" s="33"/>
      <c r="K7" s="38"/>
      <c r="L7" s="33"/>
      <c r="M7" s="24"/>
    </row>
    <row r="8" spans="1:13" s="44" customFormat="1" ht="25.5" customHeight="1">
      <c r="A8" s="101"/>
      <c r="B8" s="17"/>
      <c r="C8" s="30"/>
      <c r="D8" s="39"/>
      <c r="E8" s="40" t="s">
        <v>66</v>
      </c>
      <c r="F8" t="s">
        <v>67</v>
      </c>
      <c r="G8" s="42">
        <v>384.2</v>
      </c>
      <c r="H8" s="42"/>
      <c r="I8" s="42">
        <v>375</v>
      </c>
      <c r="J8" s="42"/>
      <c r="K8" s="43">
        <f>D8*(G8+H8+I8)</f>
        <v>0</v>
      </c>
      <c r="L8" s="42">
        <f>D8*(J8)</f>
        <v>0</v>
      </c>
      <c r="M8" s="24"/>
    </row>
    <row r="9" spans="1:13" ht="25.5" customHeight="1">
      <c r="A9" s="101"/>
      <c r="B9" s="17"/>
      <c r="C9" s="30"/>
      <c r="D9" s="46"/>
      <c r="E9" s="47" t="s">
        <v>68</v>
      </c>
      <c r="F9" s="102" t="s">
        <v>69</v>
      </c>
      <c r="G9" s="49">
        <v>484.5</v>
      </c>
      <c r="H9" s="49"/>
      <c r="I9" s="49">
        <f>I8</f>
        <v>375</v>
      </c>
      <c r="J9" s="49"/>
      <c r="K9" s="50">
        <f>D9*(G9+H9+I9)</f>
        <v>0</v>
      </c>
      <c r="L9" s="49">
        <f>D9*(J9)</f>
        <v>0</v>
      </c>
      <c r="M9" s="24"/>
    </row>
    <row r="10" spans="1:13" s="44" customFormat="1" ht="25.5" customHeight="1">
      <c r="A10" s="103"/>
      <c r="B10" s="17"/>
      <c r="C10" s="30"/>
      <c r="D10" s="31"/>
      <c r="E10" s="32" t="s">
        <v>70</v>
      </c>
      <c r="F10" t="s">
        <v>71</v>
      </c>
      <c r="G10" s="33">
        <v>527</v>
      </c>
      <c r="H10" s="33"/>
      <c r="I10" s="33">
        <f>I8</f>
        <v>375</v>
      </c>
      <c r="J10" s="33"/>
      <c r="K10" s="38">
        <f>D10*(G10+H10+I10)</f>
        <v>0</v>
      </c>
      <c r="L10" s="33">
        <f>D10*(J10)</f>
        <v>0</v>
      </c>
      <c r="M10" s="24"/>
    </row>
    <row r="11" spans="1:13" ht="25.5" customHeight="1">
      <c r="A11" s="103"/>
      <c r="B11" s="17"/>
      <c r="C11" s="30"/>
      <c r="D11" s="46"/>
      <c r="E11" s="47" t="s">
        <v>72</v>
      </c>
      <c r="F11" s="102" t="s">
        <v>73</v>
      </c>
      <c r="G11" s="49">
        <v>629</v>
      </c>
      <c r="H11" s="49"/>
      <c r="I11" s="49">
        <f>I8</f>
        <v>375</v>
      </c>
      <c r="J11" s="49"/>
      <c r="K11" s="50">
        <f>D11*(G11+H11+I11)</f>
        <v>0</v>
      </c>
      <c r="L11" s="49">
        <f>D11*(J11)</f>
        <v>0</v>
      </c>
      <c r="M11" s="24"/>
    </row>
    <row r="12" spans="2:13" ht="6" customHeight="1">
      <c r="B12" s="53"/>
      <c r="C12" s="30"/>
      <c r="D12" s="31"/>
      <c r="E12" s="32"/>
      <c r="F12" s="45"/>
      <c r="G12" s="33"/>
      <c r="H12" s="33"/>
      <c r="I12" s="33"/>
      <c r="J12" s="33"/>
      <c r="K12" s="38"/>
      <c r="L12" s="33"/>
      <c r="M12" s="24"/>
    </row>
    <row r="13" spans="2:13" ht="6" customHeight="1">
      <c r="B13" s="53"/>
      <c r="C13" s="30"/>
      <c r="D13" s="31"/>
      <c r="E13" s="32"/>
      <c r="F13" s="45"/>
      <c r="G13" s="33"/>
      <c r="H13" s="33"/>
      <c r="I13" s="33"/>
      <c r="J13" s="33"/>
      <c r="K13" s="38"/>
      <c r="L13" s="33"/>
      <c r="M13" s="24"/>
    </row>
    <row r="14" spans="2:13" s="54" customFormat="1" ht="12.75" customHeight="1">
      <c r="B14" s="53"/>
      <c r="C14" s="55"/>
      <c r="D14" s="36" t="s">
        <v>12</v>
      </c>
      <c r="E14" s="37" t="s">
        <v>74</v>
      </c>
      <c r="F14" s="56"/>
      <c r="G14" s="33"/>
      <c r="H14" s="33"/>
      <c r="I14" s="33"/>
      <c r="J14" s="33"/>
      <c r="K14" s="38"/>
      <c r="L14" s="33"/>
      <c r="M14" s="57"/>
    </row>
    <row r="15" spans="2:13" ht="6" customHeight="1">
      <c r="B15" s="53"/>
      <c r="C15" s="30"/>
      <c r="D15" s="31"/>
      <c r="E15" s="32"/>
      <c r="F15" s="45"/>
      <c r="G15" s="33"/>
      <c r="H15" s="33"/>
      <c r="I15" s="33"/>
      <c r="J15" s="33"/>
      <c r="K15" s="38"/>
      <c r="L15" s="33"/>
      <c r="M15" s="24"/>
    </row>
    <row r="16" spans="2:13" ht="12.75" customHeight="1">
      <c r="B16" s="53"/>
      <c r="C16" s="30"/>
      <c r="D16" s="31"/>
      <c r="E16" s="32" t="s">
        <v>75</v>
      </c>
      <c r="F16" s="45" t="s">
        <v>76</v>
      </c>
      <c r="G16" s="33">
        <v>126.49</v>
      </c>
      <c r="H16" s="33"/>
      <c r="I16" s="33">
        <v>16.6</v>
      </c>
      <c r="J16" s="33"/>
      <c r="K16" s="38">
        <f aca="true" t="shared" si="0" ref="K16:K21">D16*(G16+H16+I16)</f>
        <v>0</v>
      </c>
      <c r="L16" s="33">
        <f aca="true" t="shared" si="1" ref="L16:L21">D16*(J16)</f>
        <v>0</v>
      </c>
      <c r="M16" s="24"/>
    </row>
    <row r="17" spans="2:13" ht="12.75" customHeight="1">
      <c r="B17" s="53"/>
      <c r="C17" s="30"/>
      <c r="D17" s="46"/>
      <c r="E17" s="47" t="s">
        <v>77</v>
      </c>
      <c r="F17" s="48" t="s">
        <v>78</v>
      </c>
      <c r="G17" s="49">
        <v>167.2</v>
      </c>
      <c r="H17" s="49"/>
      <c r="I17" s="49">
        <f>I16</f>
        <v>16.6</v>
      </c>
      <c r="J17" s="49"/>
      <c r="K17" s="50">
        <f t="shared" si="0"/>
        <v>0</v>
      </c>
      <c r="L17" s="49">
        <f t="shared" si="1"/>
        <v>0</v>
      </c>
      <c r="M17" s="24"/>
    </row>
    <row r="18" spans="2:13" ht="12.75" customHeight="1">
      <c r="B18" s="53"/>
      <c r="C18" s="30"/>
      <c r="D18" s="31"/>
      <c r="E18" s="32" t="s">
        <v>79</v>
      </c>
      <c r="F18" s="45" t="s">
        <v>80</v>
      </c>
      <c r="G18" s="33">
        <v>191.2</v>
      </c>
      <c r="H18" s="33"/>
      <c r="I18" s="33">
        <f>I16</f>
        <v>16.6</v>
      </c>
      <c r="J18" s="33"/>
      <c r="K18" s="38">
        <f t="shared" si="0"/>
        <v>0</v>
      </c>
      <c r="L18" s="33">
        <f t="shared" si="1"/>
        <v>0</v>
      </c>
      <c r="M18" s="24"/>
    </row>
    <row r="19" spans="2:13" ht="12.75" customHeight="1">
      <c r="B19" s="53"/>
      <c r="C19" s="30"/>
      <c r="D19" s="46"/>
      <c r="E19" s="47" t="s">
        <v>81</v>
      </c>
      <c r="F19" s="48" t="s">
        <v>82</v>
      </c>
      <c r="G19" s="49">
        <v>239.2</v>
      </c>
      <c r="H19" s="49"/>
      <c r="I19" s="49">
        <f>I16</f>
        <v>16.6</v>
      </c>
      <c r="J19" s="49"/>
      <c r="K19" s="50">
        <f t="shared" si="0"/>
        <v>0</v>
      </c>
      <c r="L19" s="49">
        <f t="shared" si="1"/>
        <v>0</v>
      </c>
      <c r="M19" s="24"/>
    </row>
    <row r="20" spans="3:13" ht="12.75" customHeight="1">
      <c r="C20" s="30"/>
      <c r="D20" s="31"/>
      <c r="E20" s="32" t="s">
        <v>83</v>
      </c>
      <c r="F20" s="45" t="s">
        <v>84</v>
      </c>
      <c r="G20" s="33">
        <v>368</v>
      </c>
      <c r="H20" s="33"/>
      <c r="I20" s="33">
        <f>I16</f>
        <v>16.6</v>
      </c>
      <c r="J20" s="33"/>
      <c r="K20" s="38">
        <f t="shared" si="0"/>
        <v>0</v>
      </c>
      <c r="L20" s="33">
        <f t="shared" si="1"/>
        <v>0</v>
      </c>
      <c r="M20" s="24"/>
    </row>
    <row r="21" spans="3:13" ht="12.75" customHeight="1">
      <c r="C21" s="30"/>
      <c r="D21" s="31"/>
      <c r="E21" s="32" t="s">
        <v>85</v>
      </c>
      <c r="F21" s="45" t="s">
        <v>86</v>
      </c>
      <c r="G21" s="33">
        <v>375.2</v>
      </c>
      <c r="H21" s="33"/>
      <c r="I21" s="33">
        <f>I16</f>
        <v>16.6</v>
      </c>
      <c r="J21" s="33"/>
      <c r="K21" s="38">
        <f t="shared" si="0"/>
        <v>0</v>
      </c>
      <c r="L21" s="33">
        <f t="shared" si="1"/>
        <v>0</v>
      </c>
      <c r="M21" s="24"/>
    </row>
    <row r="22" spans="3:13" ht="6" customHeight="1">
      <c r="C22" s="30"/>
      <c r="D22" s="31"/>
      <c r="E22" s="32"/>
      <c r="F22" s="45"/>
      <c r="G22" s="33"/>
      <c r="H22" s="33"/>
      <c r="I22" s="33"/>
      <c r="J22" s="33"/>
      <c r="K22" s="38"/>
      <c r="L22" s="33"/>
      <c r="M22" s="24"/>
    </row>
    <row r="23" spans="3:13" ht="6" customHeight="1">
      <c r="C23" s="30"/>
      <c r="D23" s="31"/>
      <c r="E23" s="32"/>
      <c r="F23" s="45"/>
      <c r="G23" s="33"/>
      <c r="H23" s="33"/>
      <c r="I23" s="33"/>
      <c r="J23" s="33"/>
      <c r="K23" s="38"/>
      <c r="L23" s="33"/>
      <c r="M23" s="24"/>
    </row>
    <row r="24" spans="1:13" s="54" customFormat="1" ht="12.75" customHeight="1">
      <c r="A24" s="51"/>
      <c r="B24" s="52"/>
      <c r="C24" s="55"/>
      <c r="D24" s="36"/>
      <c r="E24" s="37" t="s">
        <v>87</v>
      </c>
      <c r="F24" s="37" t="s">
        <v>88</v>
      </c>
      <c r="G24" s="33"/>
      <c r="H24" s="33"/>
      <c r="I24" s="33"/>
      <c r="J24" s="33"/>
      <c r="K24" s="38"/>
      <c r="L24" s="33"/>
      <c r="M24" s="57"/>
    </row>
    <row r="25" spans="2:13" ht="6" customHeight="1">
      <c r="B25" s="53"/>
      <c r="C25" s="30"/>
      <c r="D25" s="31"/>
      <c r="E25" s="32"/>
      <c r="F25" s="45"/>
      <c r="G25" s="33"/>
      <c r="H25" s="33"/>
      <c r="I25" s="33"/>
      <c r="J25" s="33"/>
      <c r="K25" s="38"/>
      <c r="L25" s="33"/>
      <c r="M25" s="24"/>
    </row>
    <row r="26" spans="2:13" ht="12.75" customHeight="1">
      <c r="B26" s="53"/>
      <c r="C26" s="30"/>
      <c r="D26" s="31"/>
      <c r="E26" s="32" t="s">
        <v>89</v>
      </c>
      <c r="F26" s="45" t="s">
        <v>90</v>
      </c>
      <c r="G26" s="33">
        <v>315.83333333333337</v>
      </c>
      <c r="H26" s="33"/>
      <c r="I26" s="33">
        <v>83.3</v>
      </c>
      <c r="J26" s="33"/>
      <c r="K26" s="38">
        <f>D26*(G26+H26+I26)</f>
        <v>0</v>
      </c>
      <c r="L26" s="33">
        <f>D26*(J26)</f>
        <v>0</v>
      </c>
      <c r="M26" s="24"/>
    </row>
    <row r="27" spans="2:13" ht="12.75" customHeight="1">
      <c r="B27" s="53"/>
      <c r="C27" s="30"/>
      <c r="D27" s="46"/>
      <c r="E27" s="47" t="s">
        <v>91</v>
      </c>
      <c r="F27" s="48" t="s">
        <v>92</v>
      </c>
      <c r="G27" s="49">
        <v>95.195</v>
      </c>
      <c r="H27" s="49"/>
      <c r="I27" s="49"/>
      <c r="J27" s="49"/>
      <c r="K27" s="50">
        <f>D27*(G27+H27+I27)</f>
        <v>0</v>
      </c>
      <c r="L27" s="49">
        <f>D27*(J27)</f>
        <v>0</v>
      </c>
      <c r="M27" s="24"/>
    </row>
    <row r="28" spans="2:13" ht="12.75" customHeight="1">
      <c r="B28" s="53"/>
      <c r="C28" s="30"/>
      <c r="D28" s="31"/>
      <c r="E28" s="32" t="s">
        <v>93</v>
      </c>
      <c r="F28" s="45" t="s">
        <v>94</v>
      </c>
      <c r="G28" s="33">
        <v>30.651999999999997</v>
      </c>
      <c r="H28" s="33"/>
      <c r="I28" s="33"/>
      <c r="J28" s="33"/>
      <c r="K28" s="38">
        <f>D28*(G28+H28+I28)</f>
        <v>0</v>
      </c>
      <c r="L28" s="33">
        <f>D28*(J28)</f>
        <v>0</v>
      </c>
      <c r="M28" s="24"/>
    </row>
    <row r="29" spans="2:13" ht="12.75" customHeight="1">
      <c r="B29" s="53"/>
      <c r="C29" s="30"/>
      <c r="D29" s="46"/>
      <c r="E29" s="47" t="s">
        <v>95</v>
      </c>
      <c r="F29" s="48" t="s">
        <v>96</v>
      </c>
      <c r="G29" s="49">
        <v>34.286</v>
      </c>
      <c r="H29" s="49"/>
      <c r="I29" s="49"/>
      <c r="J29" s="49"/>
      <c r="K29" s="50">
        <f>D29*(G29+H29+I29)</f>
        <v>0</v>
      </c>
      <c r="L29" s="49">
        <f>D29*(J29)</f>
        <v>0</v>
      </c>
      <c r="M29" s="24"/>
    </row>
    <row r="30" spans="1:13" ht="6" customHeight="1">
      <c r="A30" s="66"/>
      <c r="B30" s="53"/>
      <c r="C30" s="30"/>
      <c r="D30" s="31"/>
      <c r="E30" s="32"/>
      <c r="F30" s="45"/>
      <c r="G30" s="33"/>
      <c r="H30" s="33"/>
      <c r="I30" s="33"/>
      <c r="J30" s="33"/>
      <c r="K30" s="38"/>
      <c r="L30" s="33"/>
      <c r="M30" s="24"/>
    </row>
    <row r="31" spans="1:13" s="54" customFormat="1" ht="12.75" customHeight="1">
      <c r="A31" s="67"/>
      <c r="B31" s="53"/>
      <c r="C31" s="30"/>
      <c r="D31" s="31"/>
      <c r="E31" s="32" t="s">
        <v>97</v>
      </c>
      <c r="F31" s="45" t="s">
        <v>98</v>
      </c>
      <c r="G31" s="33">
        <v>1550.1025</v>
      </c>
      <c r="H31" s="33"/>
      <c r="I31" s="33">
        <v>375</v>
      </c>
      <c r="J31" s="33"/>
      <c r="K31" s="38">
        <f>D31*(G31+H31+I31)</f>
        <v>0</v>
      </c>
      <c r="L31" s="33">
        <f>D31*(J31)</f>
        <v>0</v>
      </c>
      <c r="M31" s="24"/>
    </row>
    <row r="32" spans="1:13" ht="12.75" customHeight="1">
      <c r="A32" s="67"/>
      <c r="B32" s="53"/>
      <c r="C32" s="30"/>
      <c r="D32" s="46"/>
      <c r="E32" s="47" t="s">
        <v>99</v>
      </c>
      <c r="F32" s="48" t="s">
        <v>100</v>
      </c>
      <c r="G32" s="49">
        <v>131.24</v>
      </c>
      <c r="H32" s="49"/>
      <c r="I32" s="49"/>
      <c r="J32" s="49"/>
      <c r="K32" s="50">
        <f>D32*(G32+H32+I32)</f>
        <v>0</v>
      </c>
      <c r="L32" s="49">
        <f>D32*(J32)</f>
        <v>0</v>
      </c>
      <c r="M32" s="24"/>
    </row>
    <row r="33" spans="1:13" ht="12.75" customHeight="1">
      <c r="A33" s="67"/>
      <c r="B33" s="53"/>
      <c r="C33" s="30"/>
      <c r="D33" s="31"/>
      <c r="E33" s="32" t="s">
        <v>101</v>
      </c>
      <c r="F33" s="45" t="s">
        <v>102</v>
      </c>
      <c r="G33" s="33">
        <v>121.465</v>
      </c>
      <c r="H33" s="33"/>
      <c r="I33" s="33"/>
      <c r="J33" s="33"/>
      <c r="K33" s="38">
        <f>D33*(G33+H33+I33)</f>
        <v>0</v>
      </c>
      <c r="L33" s="33">
        <f>D33*(J33)</f>
        <v>0</v>
      </c>
      <c r="M33" s="24"/>
    </row>
    <row r="34" spans="1:13" ht="12.75" customHeight="1">
      <c r="A34" s="67"/>
      <c r="B34" s="53"/>
      <c r="C34" s="30"/>
      <c r="D34" s="46"/>
      <c r="E34" s="47" t="s">
        <v>103</v>
      </c>
      <c r="F34" s="48" t="s">
        <v>104</v>
      </c>
      <c r="G34" s="49">
        <v>89.505</v>
      </c>
      <c r="H34" s="49"/>
      <c r="I34" s="49"/>
      <c r="J34" s="49"/>
      <c r="K34" s="50">
        <f>D34*(G34+H34+I34)</f>
        <v>0</v>
      </c>
      <c r="L34" s="49">
        <f>D34*(J34)</f>
        <v>0</v>
      </c>
      <c r="M34" s="24"/>
    </row>
    <row r="35" spans="1:13" ht="6" customHeight="1">
      <c r="A35" s="67"/>
      <c r="B35" s="53"/>
      <c r="C35" s="30"/>
      <c r="D35" s="31"/>
      <c r="E35" s="32"/>
      <c r="F35" s="45"/>
      <c r="G35" s="33"/>
      <c r="H35" s="33"/>
      <c r="I35" s="33"/>
      <c r="J35" s="33"/>
      <c r="K35" s="38"/>
      <c r="L35" s="33"/>
      <c r="M35" s="24"/>
    </row>
    <row r="36" spans="1:13" ht="12.75" customHeight="1">
      <c r="A36" s="67"/>
      <c r="B36" s="53"/>
      <c r="C36" s="30"/>
      <c r="D36" s="39"/>
      <c r="E36" s="40" t="s">
        <v>105</v>
      </c>
      <c r="F36" s="41" t="s">
        <v>106</v>
      </c>
      <c r="G36" s="42">
        <v>199.75</v>
      </c>
      <c r="H36" s="42"/>
      <c r="I36" s="42"/>
      <c r="J36" s="42"/>
      <c r="K36" s="43">
        <f>D36*(G36+H36+I36)</f>
        <v>0</v>
      </c>
      <c r="L36" s="42">
        <f>D36*(J36)</f>
        <v>0</v>
      </c>
      <c r="M36" s="24"/>
    </row>
    <row r="37" spans="1:13" ht="6" customHeight="1">
      <c r="A37" s="69"/>
      <c r="C37" s="30"/>
      <c r="D37" s="31"/>
      <c r="E37" s="32"/>
      <c r="F37" s="45"/>
      <c r="G37" s="33"/>
      <c r="H37" s="33"/>
      <c r="I37" s="33"/>
      <c r="J37" s="33"/>
      <c r="K37" s="38"/>
      <c r="L37" s="33"/>
      <c r="M37" s="24"/>
    </row>
    <row r="38" spans="1:13" ht="6" customHeight="1">
      <c r="A38" s="69"/>
      <c r="C38" s="30"/>
      <c r="D38" s="31"/>
      <c r="E38" s="32"/>
      <c r="F38" s="45"/>
      <c r="G38" s="33"/>
      <c r="H38" s="33"/>
      <c r="I38" s="33"/>
      <c r="J38" s="33"/>
      <c r="K38" s="38"/>
      <c r="L38" s="33"/>
      <c r="M38" s="24"/>
    </row>
    <row r="39" spans="3:13" ht="12.75" customHeight="1">
      <c r="C39" s="30"/>
      <c r="D39" s="36" t="s">
        <v>12</v>
      </c>
      <c r="E39" s="37" t="s">
        <v>107</v>
      </c>
      <c r="F39" s="70"/>
      <c r="G39" s="33"/>
      <c r="H39" s="33"/>
      <c r="I39" s="33"/>
      <c r="J39" s="33"/>
      <c r="K39" s="38"/>
      <c r="L39" s="33"/>
      <c r="M39" s="24"/>
    </row>
    <row r="40" spans="3:13" ht="6" customHeight="1">
      <c r="C40" s="30"/>
      <c r="D40" s="31"/>
      <c r="E40" s="32"/>
      <c r="F40" s="45"/>
      <c r="G40" s="33"/>
      <c r="H40" s="33"/>
      <c r="I40" s="33"/>
      <c r="J40" s="33"/>
      <c r="K40" s="38"/>
      <c r="L40" s="33"/>
      <c r="M40" s="24"/>
    </row>
    <row r="41" spans="3:13" ht="12.75" customHeight="1">
      <c r="C41" s="30"/>
      <c r="D41" s="31"/>
      <c r="E41" s="32"/>
      <c r="F41" s="45"/>
      <c r="G41" s="33"/>
      <c r="H41" s="33"/>
      <c r="I41" s="33"/>
      <c r="J41" s="33"/>
      <c r="K41" s="38">
        <f>D41*(G41+H41+I41)</f>
        <v>0</v>
      </c>
      <c r="L41" s="33">
        <f>D41*(J41)</f>
        <v>0</v>
      </c>
      <c r="M41" s="24"/>
    </row>
    <row r="42" spans="1:13" ht="12.75" customHeight="1">
      <c r="A42" s="104" t="s">
        <v>56</v>
      </c>
      <c r="C42" s="30"/>
      <c r="D42" s="46"/>
      <c r="E42" s="47"/>
      <c r="F42" s="48"/>
      <c r="G42" s="49"/>
      <c r="H42" s="49"/>
      <c r="I42" s="49"/>
      <c r="J42" s="49"/>
      <c r="K42" s="50">
        <f>D42*(G42+H42+I42)</f>
        <v>0</v>
      </c>
      <c r="L42" s="49">
        <f>D42*(J42)</f>
        <v>0</v>
      </c>
      <c r="M42" s="24"/>
    </row>
    <row r="43" spans="1:13" ht="12.75" customHeight="1">
      <c r="A43" s="100"/>
      <c r="C43" s="30"/>
      <c r="D43" s="31"/>
      <c r="E43" s="32"/>
      <c r="F43" s="45"/>
      <c r="G43" s="33"/>
      <c r="H43" s="33"/>
      <c r="I43" s="33"/>
      <c r="J43" s="33"/>
      <c r="K43" s="38">
        <f>D43*(G43+H43+I43)</f>
        <v>0</v>
      </c>
      <c r="L43" s="33">
        <f>D43*(J43)</f>
        <v>0</v>
      </c>
      <c r="M43" s="24"/>
    </row>
    <row r="44" spans="1:13" ht="12.75" customHeight="1">
      <c r="A44" s="100"/>
      <c r="B44" s="53"/>
      <c r="C44" s="30"/>
      <c r="D44" s="46"/>
      <c r="E44" s="47"/>
      <c r="F44" s="48"/>
      <c r="G44" s="49"/>
      <c r="H44" s="49"/>
      <c r="I44" s="49"/>
      <c r="J44" s="49"/>
      <c r="K44" s="50">
        <f>D44*(G44+H44+I44)</f>
        <v>0</v>
      </c>
      <c r="L44" s="49">
        <f>D44*(J44)</f>
        <v>0</v>
      </c>
      <c r="M44" s="24"/>
    </row>
    <row r="45" spans="1:13" ht="6" customHeight="1">
      <c r="A45" s="100"/>
      <c r="B45" s="53"/>
      <c r="C45" s="30"/>
      <c r="D45" s="31"/>
      <c r="E45" s="32"/>
      <c r="G45" s="33"/>
      <c r="H45" s="33"/>
      <c r="I45" s="33"/>
      <c r="J45" s="33"/>
      <c r="K45" s="73"/>
      <c r="L45" s="33"/>
      <c r="M45" s="24"/>
    </row>
    <row r="46" spans="1:13" s="85" customFormat="1" ht="6" customHeight="1">
      <c r="A46" s="100"/>
      <c r="B46" s="53"/>
      <c r="C46" s="25"/>
      <c r="D46" s="74"/>
      <c r="E46" s="75"/>
      <c r="F46" s="75"/>
      <c r="G46" s="76"/>
      <c r="H46" s="76"/>
      <c r="I46" s="76"/>
      <c r="J46" s="77"/>
      <c r="K46" s="76"/>
      <c r="L46" s="76"/>
      <c r="M46" s="24"/>
    </row>
    <row r="47" spans="1:13" s="85" customFormat="1" ht="12.75" customHeight="1">
      <c r="A47" s="100"/>
      <c r="B47" s="53"/>
      <c r="C47" s="30"/>
      <c r="D47" s="78">
        <f>COUNT(D5:D46)</f>
        <v>0</v>
      </c>
      <c r="E47" s="86" t="s">
        <v>59</v>
      </c>
      <c r="F47" s="87"/>
      <c r="G47" s="35"/>
      <c r="H47" s="35"/>
      <c r="I47" s="35"/>
      <c r="J47" s="88" t="s">
        <v>60</v>
      </c>
      <c r="K47" s="83">
        <f>SUM(K5:K45)</f>
        <v>0</v>
      </c>
      <c r="L47" s="84">
        <f>SUM(L5:L45)</f>
        <v>0</v>
      </c>
      <c r="M47" s="24"/>
    </row>
    <row r="48" spans="1:13" ht="6" customHeight="1" outlineLevel="1">
      <c r="A48" s="100"/>
      <c r="B48" s="53"/>
      <c r="C48" s="30"/>
      <c r="D48" s="19"/>
      <c r="E48" s="86"/>
      <c r="F48" s="87"/>
      <c r="G48" s="35"/>
      <c r="H48" s="35"/>
      <c r="I48" s="35"/>
      <c r="J48" s="88"/>
      <c r="K48" s="83"/>
      <c r="L48" s="84"/>
      <c r="M48" s="24"/>
    </row>
    <row r="49" spans="1:13" ht="12.75" customHeight="1">
      <c r="A49" s="100"/>
      <c r="B49" s="53"/>
      <c r="C49" s="30"/>
      <c r="D49" s="19"/>
      <c r="E49" s="86" t="s">
        <v>61</v>
      </c>
      <c r="F49" s="88"/>
      <c r="G49" s="105"/>
      <c r="H49" s="105"/>
      <c r="I49" s="105"/>
      <c r="J49" s="88" t="s">
        <v>62</v>
      </c>
      <c r="K49" s="83">
        <f>K47*1.2</f>
        <v>0</v>
      </c>
      <c r="L49" s="84">
        <f>L47*1.2</f>
        <v>0</v>
      </c>
      <c r="M49" s="24"/>
    </row>
    <row r="50" spans="1:13" ht="6" customHeight="1">
      <c r="A50" s="100"/>
      <c r="B50" s="93"/>
      <c r="C50" s="25"/>
      <c r="D50" s="31"/>
      <c r="E50" s="85"/>
      <c r="F50" s="85"/>
      <c r="G50" s="91"/>
      <c r="H50" s="91"/>
      <c r="I50" s="91"/>
      <c r="J50" s="92"/>
      <c r="K50" s="91"/>
      <c r="L50" s="91"/>
      <c r="M50" s="24"/>
    </row>
    <row r="51" spans="1:13" ht="4.5" customHeight="1">
      <c r="A51" s="106"/>
      <c r="C51" s="94"/>
      <c r="D51" s="11"/>
      <c r="E51" s="12"/>
      <c r="F51" s="12"/>
      <c r="G51" s="13"/>
      <c r="H51" s="13"/>
      <c r="I51" s="13"/>
      <c r="J51" s="13"/>
      <c r="K51" s="13"/>
      <c r="L51" s="13"/>
      <c r="M51" s="95"/>
    </row>
    <row r="52" ht="6" customHeight="1"/>
    <row r="53" ht="6" customHeight="1"/>
    <row r="54" spans="3:13" ht="12.75" customHeight="1">
      <c r="C54" s="3"/>
      <c r="D54" s="4" t="s">
        <v>108</v>
      </c>
      <c r="E54" s="5"/>
      <c r="F54" s="5"/>
      <c r="G54" s="6"/>
      <c r="H54" s="6"/>
      <c r="I54" s="6"/>
      <c r="J54" s="6"/>
      <c r="K54" s="6"/>
      <c r="L54" s="6"/>
      <c r="M54" s="7" t="s">
        <v>1</v>
      </c>
    </row>
    <row r="55" spans="1:13" ht="4.5" customHeight="1">
      <c r="A55" s="8" t="s">
        <v>2</v>
      </c>
      <c r="C55" s="10"/>
      <c r="D55" s="11"/>
      <c r="E55" s="12"/>
      <c r="F55" s="12"/>
      <c r="G55" s="13"/>
      <c r="H55" s="13"/>
      <c r="I55" s="13"/>
      <c r="J55" s="13"/>
      <c r="K55" s="13"/>
      <c r="L55" s="13"/>
      <c r="M55" s="14"/>
    </row>
    <row r="56" spans="1:13" ht="18" customHeight="1">
      <c r="A56" s="101"/>
      <c r="C56" s="18"/>
      <c r="D56" s="19" t="s">
        <v>3</v>
      </c>
      <c r="E56" s="20" t="s">
        <v>4</v>
      </c>
      <c r="F56" s="21" t="s">
        <v>5</v>
      </c>
      <c r="G56" s="22" t="s">
        <v>6</v>
      </c>
      <c r="H56" s="22" t="s">
        <v>7</v>
      </c>
      <c r="I56" s="22" t="s">
        <v>8</v>
      </c>
      <c r="J56" s="22" t="s">
        <v>9</v>
      </c>
      <c r="K56" s="23" t="s">
        <v>10</v>
      </c>
      <c r="L56" s="22" t="s">
        <v>11</v>
      </c>
      <c r="M56" s="24"/>
    </row>
    <row r="57" spans="1:13" ht="6" customHeight="1">
      <c r="A57" s="101"/>
      <c r="B57" s="17"/>
      <c r="C57" s="25"/>
      <c r="D57" s="26"/>
      <c r="E57" s="27"/>
      <c r="F57" s="27"/>
      <c r="G57" s="28"/>
      <c r="H57" s="28"/>
      <c r="I57" s="28"/>
      <c r="J57" s="28"/>
      <c r="K57" s="29"/>
      <c r="L57" s="28"/>
      <c r="M57" s="24"/>
    </row>
    <row r="58" spans="1:13" ht="6" customHeight="1">
      <c r="A58" s="101"/>
      <c r="B58" s="17"/>
      <c r="C58" s="30"/>
      <c r="D58" s="31"/>
      <c r="E58" s="32"/>
      <c r="F58" s="1"/>
      <c r="G58" s="33"/>
      <c r="H58" s="33"/>
      <c r="I58" s="33"/>
      <c r="J58" s="33"/>
      <c r="K58" s="34"/>
      <c r="L58" s="35"/>
      <c r="M58" s="24"/>
    </row>
    <row r="59" spans="1:13" ht="12.75" customHeight="1">
      <c r="A59" s="101"/>
      <c r="B59" s="17"/>
      <c r="C59" s="30"/>
      <c r="D59" s="36" t="s">
        <v>12</v>
      </c>
      <c r="E59" s="37" t="s">
        <v>65</v>
      </c>
      <c r="F59" s="1"/>
      <c r="G59" s="33"/>
      <c r="H59" s="33"/>
      <c r="I59" s="33"/>
      <c r="J59" s="33"/>
      <c r="K59" s="38"/>
      <c r="L59" s="33"/>
      <c r="M59" s="24"/>
    </row>
    <row r="60" spans="1:13" ht="6" customHeight="1">
      <c r="A60" s="101"/>
      <c r="B60" s="17"/>
      <c r="C60" s="30"/>
      <c r="D60" s="31"/>
      <c r="E60" s="32"/>
      <c r="G60" s="33"/>
      <c r="H60" s="33"/>
      <c r="I60" s="33"/>
      <c r="J60" s="33"/>
      <c r="K60" s="38"/>
      <c r="L60" s="33"/>
      <c r="M60" s="24"/>
    </row>
    <row r="61" spans="1:13" s="44" customFormat="1" ht="25.5" customHeight="1">
      <c r="A61" s="101"/>
      <c r="B61" s="17"/>
      <c r="C61" s="30"/>
      <c r="D61" s="39"/>
      <c r="E61" s="40" t="s">
        <v>66</v>
      </c>
      <c r="F61" t="s">
        <v>67</v>
      </c>
      <c r="G61" s="42">
        <f aca="true" t="shared" si="2" ref="G61:L64">1.2*G8</f>
        <v>461.03999999999996</v>
      </c>
      <c r="H61" s="42">
        <f t="shared" si="2"/>
        <v>0</v>
      </c>
      <c r="I61" s="42">
        <f t="shared" si="2"/>
        <v>450</v>
      </c>
      <c r="J61" s="42">
        <f t="shared" si="2"/>
        <v>0</v>
      </c>
      <c r="K61" s="43">
        <f t="shared" si="2"/>
        <v>0</v>
      </c>
      <c r="L61" s="42">
        <f t="shared" si="2"/>
        <v>0</v>
      </c>
      <c r="M61" s="24"/>
    </row>
    <row r="62" spans="1:13" ht="25.5" customHeight="1">
      <c r="A62" s="101"/>
      <c r="B62" s="17"/>
      <c r="C62" s="30"/>
      <c r="D62" s="46"/>
      <c r="E62" s="47" t="s">
        <v>68</v>
      </c>
      <c r="F62" s="102" t="s">
        <v>69</v>
      </c>
      <c r="G62" s="49">
        <f t="shared" si="2"/>
        <v>581.4</v>
      </c>
      <c r="H62" s="49">
        <f t="shared" si="2"/>
        <v>0</v>
      </c>
      <c r="I62" s="49">
        <f t="shared" si="2"/>
        <v>450</v>
      </c>
      <c r="J62" s="49">
        <f t="shared" si="2"/>
        <v>0</v>
      </c>
      <c r="K62" s="50">
        <f t="shared" si="2"/>
        <v>0</v>
      </c>
      <c r="L62" s="49">
        <f t="shared" si="2"/>
        <v>0</v>
      </c>
      <c r="M62" s="24"/>
    </row>
    <row r="63" spans="1:13" s="44" customFormat="1" ht="25.5" customHeight="1">
      <c r="A63" s="103"/>
      <c r="B63" s="17"/>
      <c r="C63" s="30"/>
      <c r="D63" s="31"/>
      <c r="E63" s="32" t="s">
        <v>70</v>
      </c>
      <c r="F63" t="s">
        <v>71</v>
      </c>
      <c r="G63" s="33">
        <f t="shared" si="2"/>
        <v>632.4</v>
      </c>
      <c r="H63" s="33">
        <f t="shared" si="2"/>
        <v>0</v>
      </c>
      <c r="I63" s="33">
        <f t="shared" si="2"/>
        <v>450</v>
      </c>
      <c r="J63" s="33">
        <f t="shared" si="2"/>
        <v>0</v>
      </c>
      <c r="K63" s="38">
        <f t="shared" si="2"/>
        <v>0</v>
      </c>
      <c r="L63" s="33">
        <f t="shared" si="2"/>
        <v>0</v>
      </c>
      <c r="M63" s="24"/>
    </row>
    <row r="64" spans="1:13" ht="25.5" customHeight="1">
      <c r="A64" s="103"/>
      <c r="B64" s="17"/>
      <c r="C64" s="30"/>
      <c r="D64" s="46"/>
      <c r="E64" s="47" t="s">
        <v>72</v>
      </c>
      <c r="F64" s="102" t="s">
        <v>73</v>
      </c>
      <c r="G64" s="49">
        <f t="shared" si="2"/>
        <v>754.8</v>
      </c>
      <c r="H64" s="49">
        <f t="shared" si="2"/>
        <v>0</v>
      </c>
      <c r="I64" s="49">
        <f t="shared" si="2"/>
        <v>450</v>
      </c>
      <c r="J64" s="49">
        <f t="shared" si="2"/>
        <v>0</v>
      </c>
      <c r="K64" s="50">
        <f t="shared" si="2"/>
        <v>0</v>
      </c>
      <c r="L64" s="49">
        <f t="shared" si="2"/>
        <v>0</v>
      </c>
      <c r="M64" s="24"/>
    </row>
    <row r="65" spans="2:13" ht="6" customHeight="1">
      <c r="B65" s="53"/>
      <c r="C65" s="30"/>
      <c r="D65" s="31"/>
      <c r="E65" s="32"/>
      <c r="F65" s="45"/>
      <c r="G65" s="33"/>
      <c r="H65" s="33"/>
      <c r="I65" s="33"/>
      <c r="J65" s="33"/>
      <c r="K65" s="38"/>
      <c r="L65" s="33"/>
      <c r="M65" s="24"/>
    </row>
    <row r="66" spans="2:13" ht="6" customHeight="1">
      <c r="B66" s="53"/>
      <c r="C66" s="30"/>
      <c r="D66" s="31"/>
      <c r="E66" s="32"/>
      <c r="F66" s="45"/>
      <c r="G66" s="33"/>
      <c r="H66" s="33"/>
      <c r="I66" s="33"/>
      <c r="J66" s="33"/>
      <c r="K66" s="38"/>
      <c r="L66" s="33"/>
      <c r="M66" s="24"/>
    </row>
    <row r="67" spans="2:13" s="54" customFormat="1" ht="12.75" customHeight="1">
      <c r="B67" s="53"/>
      <c r="C67" s="55"/>
      <c r="D67" s="36" t="s">
        <v>12</v>
      </c>
      <c r="E67" s="37" t="s">
        <v>74</v>
      </c>
      <c r="F67" s="56"/>
      <c r="G67" s="33"/>
      <c r="H67" s="33"/>
      <c r="I67" s="33"/>
      <c r="J67" s="33"/>
      <c r="K67" s="38"/>
      <c r="L67" s="33"/>
      <c r="M67" s="57"/>
    </row>
    <row r="68" spans="2:13" ht="6" customHeight="1">
      <c r="B68" s="53"/>
      <c r="C68" s="30"/>
      <c r="D68" s="31"/>
      <c r="E68" s="32"/>
      <c r="F68" s="45"/>
      <c r="G68" s="33"/>
      <c r="H68" s="33"/>
      <c r="I68" s="33"/>
      <c r="J68" s="33"/>
      <c r="K68" s="38"/>
      <c r="L68" s="33"/>
      <c r="M68" s="24"/>
    </row>
    <row r="69" spans="2:13" ht="12.75" customHeight="1">
      <c r="B69" s="53"/>
      <c r="C69" s="30"/>
      <c r="D69" s="31"/>
      <c r="E69" s="32" t="s">
        <v>75</v>
      </c>
      <c r="F69" s="45" t="s">
        <v>76</v>
      </c>
      <c r="G69" s="33">
        <f aca="true" t="shared" si="3" ref="G69:L74">1.2*G16</f>
        <v>151.78799999999998</v>
      </c>
      <c r="H69" s="33">
        <f t="shared" si="3"/>
        <v>0</v>
      </c>
      <c r="I69" s="33">
        <f t="shared" si="3"/>
        <v>19.92</v>
      </c>
      <c r="J69" s="33">
        <f t="shared" si="3"/>
        <v>0</v>
      </c>
      <c r="K69" s="38">
        <f t="shared" si="3"/>
        <v>0</v>
      </c>
      <c r="L69" s="33">
        <f t="shared" si="3"/>
        <v>0</v>
      </c>
      <c r="M69" s="24"/>
    </row>
    <row r="70" spans="2:13" ht="12.75" customHeight="1">
      <c r="B70" s="53"/>
      <c r="C70" s="30"/>
      <c r="D70" s="46"/>
      <c r="E70" s="47" t="s">
        <v>77</v>
      </c>
      <c r="F70" s="48" t="s">
        <v>78</v>
      </c>
      <c r="G70" s="49">
        <f t="shared" si="3"/>
        <v>200.64</v>
      </c>
      <c r="H70" s="49">
        <f t="shared" si="3"/>
        <v>0</v>
      </c>
      <c r="I70" s="49">
        <f t="shared" si="3"/>
        <v>19.92</v>
      </c>
      <c r="J70" s="49">
        <f t="shared" si="3"/>
        <v>0</v>
      </c>
      <c r="K70" s="50">
        <f t="shared" si="3"/>
        <v>0</v>
      </c>
      <c r="L70" s="49">
        <f t="shared" si="3"/>
        <v>0</v>
      </c>
      <c r="M70" s="24"/>
    </row>
    <row r="71" spans="2:13" ht="12.75" customHeight="1">
      <c r="B71" s="53"/>
      <c r="C71" s="30"/>
      <c r="D71" s="31"/>
      <c r="E71" s="32" t="s">
        <v>79</v>
      </c>
      <c r="F71" s="45" t="s">
        <v>80</v>
      </c>
      <c r="G71" s="33">
        <f t="shared" si="3"/>
        <v>229.43999999999997</v>
      </c>
      <c r="H71" s="33">
        <f t="shared" si="3"/>
        <v>0</v>
      </c>
      <c r="I71" s="33">
        <f t="shared" si="3"/>
        <v>19.92</v>
      </c>
      <c r="J71" s="33">
        <f t="shared" si="3"/>
        <v>0</v>
      </c>
      <c r="K71" s="38">
        <f t="shared" si="3"/>
        <v>0</v>
      </c>
      <c r="L71" s="33">
        <f t="shared" si="3"/>
        <v>0</v>
      </c>
      <c r="M71" s="24"/>
    </row>
    <row r="72" spans="2:13" ht="12.75" customHeight="1">
      <c r="B72" s="53"/>
      <c r="C72" s="30"/>
      <c r="D72" s="46"/>
      <c r="E72" s="47" t="s">
        <v>81</v>
      </c>
      <c r="F72" s="48" t="s">
        <v>82</v>
      </c>
      <c r="G72" s="49">
        <f t="shared" si="3"/>
        <v>287.03999999999996</v>
      </c>
      <c r="H72" s="49">
        <f t="shared" si="3"/>
        <v>0</v>
      </c>
      <c r="I72" s="49">
        <f t="shared" si="3"/>
        <v>19.92</v>
      </c>
      <c r="J72" s="49">
        <f t="shared" si="3"/>
        <v>0</v>
      </c>
      <c r="K72" s="50">
        <f t="shared" si="3"/>
        <v>0</v>
      </c>
      <c r="L72" s="49">
        <f t="shared" si="3"/>
        <v>0</v>
      </c>
      <c r="M72" s="24"/>
    </row>
    <row r="73" spans="3:13" ht="12.75" customHeight="1">
      <c r="C73" s="30"/>
      <c r="D73" s="31"/>
      <c r="E73" s="32" t="s">
        <v>83</v>
      </c>
      <c r="F73" s="45" t="s">
        <v>84</v>
      </c>
      <c r="G73" s="33">
        <f t="shared" si="3"/>
        <v>441.59999999999997</v>
      </c>
      <c r="H73" s="33">
        <f t="shared" si="3"/>
        <v>0</v>
      </c>
      <c r="I73" s="33">
        <f t="shared" si="3"/>
        <v>19.92</v>
      </c>
      <c r="J73" s="33">
        <f t="shared" si="3"/>
        <v>0</v>
      </c>
      <c r="K73" s="38">
        <f t="shared" si="3"/>
        <v>0</v>
      </c>
      <c r="L73" s="33">
        <f t="shared" si="3"/>
        <v>0</v>
      </c>
      <c r="M73" s="24"/>
    </row>
    <row r="74" spans="3:13" ht="12.75" customHeight="1">
      <c r="C74" s="30"/>
      <c r="D74" s="31"/>
      <c r="E74" s="32" t="s">
        <v>85</v>
      </c>
      <c r="F74" s="45" t="s">
        <v>86</v>
      </c>
      <c r="G74" s="33">
        <f t="shared" si="3"/>
        <v>450.23999999999995</v>
      </c>
      <c r="H74" s="33">
        <f t="shared" si="3"/>
        <v>0</v>
      </c>
      <c r="I74" s="33">
        <f t="shared" si="3"/>
        <v>19.92</v>
      </c>
      <c r="J74" s="33">
        <f t="shared" si="3"/>
        <v>0</v>
      </c>
      <c r="K74" s="38">
        <f t="shared" si="3"/>
        <v>0</v>
      </c>
      <c r="L74" s="33">
        <f t="shared" si="3"/>
        <v>0</v>
      </c>
      <c r="M74" s="24"/>
    </row>
    <row r="75" spans="3:13" ht="6" customHeight="1">
      <c r="C75" s="30"/>
      <c r="D75" s="31"/>
      <c r="E75" s="32"/>
      <c r="F75" s="45"/>
      <c r="G75" s="33"/>
      <c r="H75" s="33"/>
      <c r="I75" s="33"/>
      <c r="J75" s="33"/>
      <c r="K75" s="38"/>
      <c r="L75" s="33"/>
      <c r="M75" s="24"/>
    </row>
    <row r="76" spans="3:13" ht="6" customHeight="1">
      <c r="C76" s="30"/>
      <c r="D76" s="31"/>
      <c r="E76" s="32"/>
      <c r="F76" s="45"/>
      <c r="G76" s="33"/>
      <c r="H76" s="33"/>
      <c r="I76" s="33"/>
      <c r="J76" s="33"/>
      <c r="K76" s="38"/>
      <c r="L76" s="33"/>
      <c r="M76" s="24"/>
    </row>
    <row r="77" spans="1:13" s="54" customFormat="1" ht="12.75" customHeight="1">
      <c r="A77" s="51"/>
      <c r="B77" s="52"/>
      <c r="C77" s="55"/>
      <c r="D77" s="36"/>
      <c r="E77" s="37" t="s">
        <v>87</v>
      </c>
      <c r="F77" s="37" t="s">
        <v>88</v>
      </c>
      <c r="G77" s="33">
        <f aca="true" t="shared" si="4" ref="G77:L77">1.2*G24</f>
        <v>0</v>
      </c>
      <c r="H77" s="33">
        <f t="shared" si="4"/>
        <v>0</v>
      </c>
      <c r="I77" s="33">
        <f t="shared" si="4"/>
        <v>0</v>
      </c>
      <c r="J77" s="33">
        <f t="shared" si="4"/>
        <v>0</v>
      </c>
      <c r="K77" s="38">
        <f t="shared" si="4"/>
        <v>0</v>
      </c>
      <c r="L77" s="33">
        <f t="shared" si="4"/>
        <v>0</v>
      </c>
      <c r="M77" s="57"/>
    </row>
    <row r="78" spans="2:13" ht="6" customHeight="1">
      <c r="B78" s="53"/>
      <c r="C78" s="30"/>
      <c r="D78" s="31"/>
      <c r="E78" s="32"/>
      <c r="F78" s="45"/>
      <c r="G78" s="33"/>
      <c r="H78" s="33"/>
      <c r="I78" s="33"/>
      <c r="J78" s="33"/>
      <c r="K78" s="38"/>
      <c r="L78" s="33"/>
      <c r="M78" s="24"/>
    </row>
    <row r="79" spans="2:13" ht="12.75" customHeight="1">
      <c r="B79" s="53"/>
      <c r="C79" s="30"/>
      <c r="D79" s="31"/>
      <c r="E79" s="32" t="s">
        <v>89</v>
      </c>
      <c r="F79" s="45" t="s">
        <v>90</v>
      </c>
      <c r="G79" s="33">
        <f aca="true" t="shared" si="5" ref="G79:L82">1.2*G26</f>
        <v>379.00000000000006</v>
      </c>
      <c r="H79" s="33">
        <f t="shared" si="5"/>
        <v>0</v>
      </c>
      <c r="I79" s="33">
        <f t="shared" si="5"/>
        <v>99.96</v>
      </c>
      <c r="J79" s="33">
        <f t="shared" si="5"/>
        <v>0</v>
      </c>
      <c r="K79" s="38">
        <f t="shared" si="5"/>
        <v>0</v>
      </c>
      <c r="L79" s="33">
        <f t="shared" si="5"/>
        <v>0</v>
      </c>
      <c r="M79" s="24"/>
    </row>
    <row r="80" spans="2:13" ht="12.75" customHeight="1">
      <c r="B80" s="53"/>
      <c r="C80" s="30"/>
      <c r="D80" s="46"/>
      <c r="E80" s="47" t="s">
        <v>91</v>
      </c>
      <c r="F80" s="48" t="s">
        <v>92</v>
      </c>
      <c r="G80" s="49">
        <f t="shared" si="5"/>
        <v>114.234</v>
      </c>
      <c r="H80" s="49">
        <f t="shared" si="5"/>
        <v>0</v>
      </c>
      <c r="I80" s="49">
        <f t="shared" si="5"/>
        <v>0</v>
      </c>
      <c r="J80" s="49">
        <f t="shared" si="5"/>
        <v>0</v>
      </c>
      <c r="K80" s="50">
        <f t="shared" si="5"/>
        <v>0</v>
      </c>
      <c r="L80" s="49">
        <f t="shared" si="5"/>
        <v>0</v>
      </c>
      <c r="M80" s="24"/>
    </row>
    <row r="81" spans="2:13" ht="12.75" customHeight="1">
      <c r="B81" s="53"/>
      <c r="C81" s="30"/>
      <c r="D81" s="31"/>
      <c r="E81" s="32" t="s">
        <v>93</v>
      </c>
      <c r="F81" s="45" t="s">
        <v>94</v>
      </c>
      <c r="G81" s="33">
        <f t="shared" si="5"/>
        <v>36.782399999999996</v>
      </c>
      <c r="H81" s="33">
        <f t="shared" si="5"/>
        <v>0</v>
      </c>
      <c r="I81" s="33">
        <f t="shared" si="5"/>
        <v>0</v>
      </c>
      <c r="J81" s="33">
        <f t="shared" si="5"/>
        <v>0</v>
      </c>
      <c r="K81" s="38">
        <f t="shared" si="5"/>
        <v>0</v>
      </c>
      <c r="L81" s="33">
        <f t="shared" si="5"/>
        <v>0</v>
      </c>
      <c r="M81" s="24"/>
    </row>
    <row r="82" spans="2:13" ht="12.75" customHeight="1">
      <c r="B82" s="53"/>
      <c r="C82" s="30"/>
      <c r="D82" s="46"/>
      <c r="E82" s="47" t="s">
        <v>95</v>
      </c>
      <c r="F82" s="48" t="s">
        <v>96</v>
      </c>
      <c r="G82" s="49">
        <f t="shared" si="5"/>
        <v>41.1432</v>
      </c>
      <c r="H82" s="49">
        <f t="shared" si="5"/>
        <v>0</v>
      </c>
      <c r="I82" s="49">
        <f t="shared" si="5"/>
        <v>0</v>
      </c>
      <c r="J82" s="49">
        <f t="shared" si="5"/>
        <v>0</v>
      </c>
      <c r="K82" s="50">
        <f t="shared" si="5"/>
        <v>0</v>
      </c>
      <c r="L82" s="49">
        <f t="shared" si="5"/>
        <v>0</v>
      </c>
      <c r="M82" s="24"/>
    </row>
    <row r="83" spans="1:13" ht="6" customHeight="1">
      <c r="A83" s="66"/>
      <c r="B83" s="53"/>
      <c r="C83" s="30"/>
      <c r="D83" s="31"/>
      <c r="E83" s="32"/>
      <c r="F83" s="45"/>
      <c r="G83" s="33"/>
      <c r="H83" s="33"/>
      <c r="I83" s="33"/>
      <c r="J83" s="33"/>
      <c r="K83" s="38"/>
      <c r="L83" s="33"/>
      <c r="M83" s="24"/>
    </row>
    <row r="84" spans="1:13" s="54" customFormat="1" ht="12.75" customHeight="1">
      <c r="A84" s="67"/>
      <c r="B84" s="53"/>
      <c r="C84" s="30"/>
      <c r="D84" s="31"/>
      <c r="E84" s="32" t="s">
        <v>97</v>
      </c>
      <c r="F84" s="45" t="s">
        <v>98</v>
      </c>
      <c r="G84" s="33">
        <f aca="true" t="shared" si="6" ref="G84:L87">1.2*G31</f>
        <v>1860.1229999999998</v>
      </c>
      <c r="H84" s="33">
        <f t="shared" si="6"/>
        <v>0</v>
      </c>
      <c r="I84" s="33">
        <f t="shared" si="6"/>
        <v>450</v>
      </c>
      <c r="J84" s="33">
        <f t="shared" si="6"/>
        <v>0</v>
      </c>
      <c r="K84" s="38">
        <f t="shared" si="6"/>
        <v>0</v>
      </c>
      <c r="L84" s="33">
        <f t="shared" si="6"/>
        <v>0</v>
      </c>
      <c r="M84" s="24"/>
    </row>
    <row r="85" spans="1:13" ht="12.75" customHeight="1">
      <c r="A85" s="67"/>
      <c r="B85" s="53"/>
      <c r="C85" s="30"/>
      <c r="D85" s="46"/>
      <c r="E85" s="47" t="s">
        <v>99</v>
      </c>
      <c r="F85" s="48" t="s">
        <v>100</v>
      </c>
      <c r="G85" s="49">
        <f t="shared" si="6"/>
        <v>157.488</v>
      </c>
      <c r="H85" s="49">
        <f t="shared" si="6"/>
        <v>0</v>
      </c>
      <c r="I85" s="49">
        <f t="shared" si="6"/>
        <v>0</v>
      </c>
      <c r="J85" s="49">
        <f t="shared" si="6"/>
        <v>0</v>
      </c>
      <c r="K85" s="50">
        <f t="shared" si="6"/>
        <v>0</v>
      </c>
      <c r="L85" s="49">
        <f t="shared" si="6"/>
        <v>0</v>
      </c>
      <c r="M85" s="24"/>
    </row>
    <row r="86" spans="1:13" ht="12.75" customHeight="1">
      <c r="A86" s="67"/>
      <c r="B86" s="53"/>
      <c r="C86" s="30"/>
      <c r="D86" s="31"/>
      <c r="E86" s="32" t="s">
        <v>101</v>
      </c>
      <c r="F86" s="45" t="s">
        <v>102</v>
      </c>
      <c r="G86" s="33">
        <f t="shared" si="6"/>
        <v>145.758</v>
      </c>
      <c r="H86" s="33">
        <f t="shared" si="6"/>
        <v>0</v>
      </c>
      <c r="I86" s="33">
        <f t="shared" si="6"/>
        <v>0</v>
      </c>
      <c r="J86" s="33">
        <f t="shared" si="6"/>
        <v>0</v>
      </c>
      <c r="K86" s="38">
        <f t="shared" si="6"/>
        <v>0</v>
      </c>
      <c r="L86" s="33">
        <f t="shared" si="6"/>
        <v>0</v>
      </c>
      <c r="M86" s="24"/>
    </row>
    <row r="87" spans="1:13" ht="12.75" customHeight="1">
      <c r="A87" s="67"/>
      <c r="B87" s="53"/>
      <c r="C87" s="30"/>
      <c r="D87" s="46"/>
      <c r="E87" s="47" t="s">
        <v>103</v>
      </c>
      <c r="F87" s="48" t="s">
        <v>104</v>
      </c>
      <c r="G87" s="49">
        <f t="shared" si="6"/>
        <v>107.40599999999999</v>
      </c>
      <c r="H87" s="49">
        <f t="shared" si="6"/>
        <v>0</v>
      </c>
      <c r="I87" s="49">
        <f t="shared" si="6"/>
        <v>0</v>
      </c>
      <c r="J87" s="49">
        <f t="shared" si="6"/>
        <v>0</v>
      </c>
      <c r="K87" s="50">
        <f t="shared" si="6"/>
        <v>0</v>
      </c>
      <c r="L87" s="49">
        <f t="shared" si="6"/>
        <v>0</v>
      </c>
      <c r="M87" s="24"/>
    </row>
    <row r="88" spans="1:13" ht="6" customHeight="1">
      <c r="A88" s="67"/>
      <c r="B88" s="53"/>
      <c r="C88" s="30"/>
      <c r="D88" s="31"/>
      <c r="E88" s="32"/>
      <c r="F88" s="45"/>
      <c r="G88" s="33"/>
      <c r="H88" s="33"/>
      <c r="I88" s="33"/>
      <c r="J88" s="33"/>
      <c r="K88" s="38"/>
      <c r="L88" s="33"/>
      <c r="M88" s="24"/>
    </row>
    <row r="89" spans="1:13" ht="12.75" customHeight="1">
      <c r="A89" s="67"/>
      <c r="B89" s="53"/>
      <c r="C89" s="30"/>
      <c r="D89" s="39"/>
      <c r="E89" s="40" t="s">
        <v>105</v>
      </c>
      <c r="F89" s="41" t="s">
        <v>106</v>
      </c>
      <c r="G89" s="42">
        <f aca="true" t="shared" si="7" ref="G89:L89">1.2*G36</f>
        <v>239.7</v>
      </c>
      <c r="H89" s="42">
        <f t="shared" si="7"/>
        <v>0</v>
      </c>
      <c r="I89" s="42">
        <f t="shared" si="7"/>
        <v>0</v>
      </c>
      <c r="J89" s="42">
        <f t="shared" si="7"/>
        <v>0</v>
      </c>
      <c r="K89" s="43">
        <f t="shared" si="7"/>
        <v>0</v>
      </c>
      <c r="L89" s="42">
        <f t="shared" si="7"/>
        <v>0</v>
      </c>
      <c r="M89" s="24"/>
    </row>
    <row r="90" spans="1:13" ht="6" customHeight="1">
      <c r="A90" s="69"/>
      <c r="C90" s="30"/>
      <c r="D90" s="31"/>
      <c r="E90" s="32"/>
      <c r="F90" s="45"/>
      <c r="G90" s="33"/>
      <c r="H90" s="33"/>
      <c r="I90" s="33"/>
      <c r="J90" s="33"/>
      <c r="K90" s="38"/>
      <c r="L90" s="33"/>
      <c r="M90" s="24"/>
    </row>
    <row r="91" spans="1:13" ht="6" customHeight="1">
      <c r="A91" s="69"/>
      <c r="C91" s="30"/>
      <c r="D91" s="31"/>
      <c r="E91" s="32"/>
      <c r="F91" s="45"/>
      <c r="G91" s="33"/>
      <c r="H91" s="33"/>
      <c r="I91" s="33"/>
      <c r="J91" s="33"/>
      <c r="K91" s="38"/>
      <c r="L91" s="33"/>
      <c r="M91" s="24"/>
    </row>
    <row r="92" spans="3:13" ht="12.75" customHeight="1">
      <c r="C92" s="30"/>
      <c r="D92" s="36" t="s">
        <v>12</v>
      </c>
      <c r="E92" s="37" t="s">
        <v>107</v>
      </c>
      <c r="F92" s="70"/>
      <c r="G92" s="33"/>
      <c r="H92" s="33"/>
      <c r="I92" s="33"/>
      <c r="J92" s="33"/>
      <c r="K92" s="38"/>
      <c r="L92" s="33"/>
      <c r="M92" s="24"/>
    </row>
    <row r="93" spans="3:13" ht="6" customHeight="1">
      <c r="C93" s="30"/>
      <c r="D93" s="31"/>
      <c r="E93" s="32"/>
      <c r="F93" s="45"/>
      <c r="G93" s="33"/>
      <c r="H93" s="33"/>
      <c r="I93" s="33"/>
      <c r="J93" s="33"/>
      <c r="K93" s="38"/>
      <c r="L93" s="33"/>
      <c r="M93" s="24"/>
    </row>
    <row r="94" spans="3:13" ht="12.75" customHeight="1">
      <c r="C94" s="30"/>
      <c r="D94" s="31"/>
      <c r="E94" s="32"/>
      <c r="F94" s="45"/>
      <c r="G94" s="33"/>
      <c r="H94" s="33"/>
      <c r="I94" s="33"/>
      <c r="J94" s="33"/>
      <c r="K94" s="38">
        <f>D94*(G94+H94+I94)</f>
        <v>0</v>
      </c>
      <c r="L94" s="33">
        <f>D94*(J94)</f>
        <v>0</v>
      </c>
      <c r="M94" s="24"/>
    </row>
    <row r="95" spans="1:13" ht="12.75" customHeight="1">
      <c r="A95" s="104" t="s">
        <v>56</v>
      </c>
      <c r="C95" s="30"/>
      <c r="D95" s="46"/>
      <c r="E95" s="47"/>
      <c r="F95" s="48"/>
      <c r="G95" s="49"/>
      <c r="H95" s="49"/>
      <c r="I95" s="49"/>
      <c r="J95" s="49"/>
      <c r="K95" s="50">
        <f>D95*(G95+H95+I95)</f>
        <v>0</v>
      </c>
      <c r="L95" s="49">
        <f>D95*(J95)</f>
        <v>0</v>
      </c>
      <c r="M95" s="24"/>
    </row>
    <row r="96" spans="1:13" ht="12.75" customHeight="1">
      <c r="A96" s="100"/>
      <c r="C96" s="30"/>
      <c r="D96" s="31"/>
      <c r="E96" s="32"/>
      <c r="F96" s="45"/>
      <c r="G96" s="33"/>
      <c r="H96" s="33"/>
      <c r="I96" s="33"/>
      <c r="J96" s="33"/>
      <c r="K96" s="38">
        <f>D96*(G96+H96+I96)</f>
        <v>0</v>
      </c>
      <c r="L96" s="33">
        <f>D96*(J96)</f>
        <v>0</v>
      </c>
      <c r="M96" s="24"/>
    </row>
    <row r="97" spans="1:13" ht="12.75" customHeight="1">
      <c r="A97" s="100"/>
      <c r="B97" s="53"/>
      <c r="C97" s="30"/>
      <c r="D97" s="46"/>
      <c r="E97" s="47"/>
      <c r="F97" s="48"/>
      <c r="G97" s="49"/>
      <c r="H97" s="49"/>
      <c r="I97" s="49"/>
      <c r="J97" s="49"/>
      <c r="K97" s="50">
        <f>D97*(G97+H97+I97)</f>
        <v>0</v>
      </c>
      <c r="L97" s="49">
        <f>D97*(J97)</f>
        <v>0</v>
      </c>
      <c r="M97" s="24"/>
    </row>
    <row r="98" spans="1:13" ht="6" customHeight="1">
      <c r="A98" s="100"/>
      <c r="B98" s="53"/>
      <c r="C98" s="30"/>
      <c r="D98" s="31"/>
      <c r="E98" s="32"/>
      <c r="G98" s="33"/>
      <c r="H98" s="33"/>
      <c r="I98" s="33"/>
      <c r="J98" s="33"/>
      <c r="K98" s="73"/>
      <c r="L98" s="33"/>
      <c r="M98" s="24"/>
    </row>
    <row r="99" spans="1:13" s="85" customFormat="1" ht="6" customHeight="1">
      <c r="A99" s="100"/>
      <c r="B99" s="53"/>
      <c r="C99" s="25"/>
      <c r="D99" s="74"/>
      <c r="E99" s="75"/>
      <c r="F99" s="75"/>
      <c r="G99" s="76"/>
      <c r="H99" s="76"/>
      <c r="I99" s="76"/>
      <c r="J99" s="77"/>
      <c r="K99" s="76"/>
      <c r="L99" s="76"/>
      <c r="M99" s="24"/>
    </row>
    <row r="100" spans="1:13" s="85" customFormat="1" ht="12.75" customHeight="1">
      <c r="A100" s="100"/>
      <c r="B100" s="53"/>
      <c r="C100" s="30"/>
      <c r="D100" s="78">
        <f>COUNT(D58:D99)</f>
        <v>0</v>
      </c>
      <c r="E100" s="86" t="s">
        <v>59</v>
      </c>
      <c r="F100" s="87"/>
      <c r="G100" s="35"/>
      <c r="H100" s="35"/>
      <c r="I100" s="35"/>
      <c r="J100" s="88" t="s">
        <v>60</v>
      </c>
      <c r="K100" s="83">
        <f>SUM(K58:K98)</f>
        <v>0</v>
      </c>
      <c r="L100" s="84">
        <f>SUM(L58:L98)</f>
        <v>0</v>
      </c>
      <c r="M100" s="24"/>
    </row>
    <row r="101" spans="1:13" ht="6" customHeight="1" outlineLevel="1">
      <c r="A101" s="100"/>
      <c r="B101" s="53"/>
      <c r="C101" s="30"/>
      <c r="D101" s="19"/>
      <c r="E101" s="86"/>
      <c r="F101" s="87"/>
      <c r="G101" s="35"/>
      <c r="H101" s="35"/>
      <c r="I101" s="35"/>
      <c r="J101" s="88"/>
      <c r="K101" s="83"/>
      <c r="L101" s="84"/>
      <c r="M101" s="24"/>
    </row>
    <row r="102" spans="1:13" ht="12.75" customHeight="1">
      <c r="A102" s="100"/>
      <c r="B102" s="53"/>
      <c r="C102" s="30"/>
      <c r="D102" s="19"/>
      <c r="E102" s="86" t="s">
        <v>61</v>
      </c>
      <c r="F102" s="88"/>
      <c r="G102" s="105"/>
      <c r="H102" s="105"/>
      <c r="I102" s="105"/>
      <c r="J102" s="88" t="s">
        <v>62</v>
      </c>
      <c r="K102" s="83">
        <f>K100*1.2</f>
        <v>0</v>
      </c>
      <c r="L102" s="84">
        <f>L100*1.2</f>
        <v>0</v>
      </c>
      <c r="M102" s="24"/>
    </row>
    <row r="103" spans="1:13" ht="6" customHeight="1">
      <c r="A103" s="100"/>
      <c r="B103" s="93"/>
      <c r="C103" s="25"/>
      <c r="D103" s="31"/>
      <c r="E103" s="85"/>
      <c r="F103" s="85"/>
      <c r="G103" s="91"/>
      <c r="H103" s="91"/>
      <c r="I103" s="91"/>
      <c r="J103" s="92"/>
      <c r="K103" s="91"/>
      <c r="L103" s="91"/>
      <c r="M103" s="24"/>
    </row>
    <row r="104" spans="1:13" s="108" customFormat="1" ht="4.5" customHeight="1">
      <c r="A104" s="99"/>
      <c r="B104" s="107"/>
      <c r="C104" s="94"/>
      <c r="D104" s="11"/>
      <c r="E104" s="12"/>
      <c r="F104" s="12"/>
      <c r="G104" s="13"/>
      <c r="H104" s="13"/>
      <c r="I104" s="13"/>
      <c r="J104" s="13"/>
      <c r="K104" s="13"/>
      <c r="L104" s="13"/>
      <c r="M104" s="95"/>
    </row>
    <row r="105" ht="6" customHeight="1"/>
  </sheetData>
  <mergeCells count="4">
    <mergeCell ref="A55:A62"/>
    <mergeCell ref="A95:A103"/>
    <mergeCell ref="A2:A9"/>
    <mergeCell ref="A42:A50"/>
  </mergeCells>
  <printOptions/>
  <pageMargins left="0.15748031496062992" right="0.15748031496062992" top="0.9448818897637796" bottom="0.15748031496062992" header="0.3937007874015748" footer="0.2362204724409449"/>
  <pageSetup horizontalDpi="300" verticalDpi="300" orientation="landscape" paperSize="9" scale="90" r:id="rId1"/>
  <headerFooter alignWithMargins="0">
    <oddHeader>&amp;LMyCo - Bestellung&amp;C&amp;"Arial,Fett"&amp;24MyCo - Hardware&amp;RSeite   .....   von   .....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IRV - Datenverarbeitung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VOLF</dc:creator>
  <cp:keywords/>
  <dc:description/>
  <cp:lastModifiedBy>Ronald VOLF</cp:lastModifiedBy>
  <dcterms:created xsi:type="dcterms:W3CDTF">2009-06-05T10:51:45Z</dcterms:created>
  <dcterms:modified xsi:type="dcterms:W3CDTF">2009-06-05T10:51:45Z</dcterms:modified>
  <cp:category/>
  <cp:version/>
  <cp:contentType/>
  <cp:contentStatus/>
</cp:coreProperties>
</file>